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II\02 FEVEREIRO\TRANSPARÊNCIA\"/>
    </mc:Choice>
  </mc:AlternateContent>
  <bookViews>
    <workbookView xWindow="480" yWindow="120" windowWidth="18195" windowHeight="12330"/>
  </bookViews>
  <sheets>
    <sheet name="ANEXO III-a" sheetId="1" r:id="rId1"/>
  </sheets>
  <calcPr calcId="162913"/>
</workbook>
</file>

<file path=xl/calcChain.xml><?xml version="1.0" encoding="utf-8"?>
<calcChain xmlns="http://schemas.openxmlformats.org/spreadsheetml/2006/main">
  <c r="N26" i="1" l="1"/>
  <c r="N27" i="1"/>
  <c r="N28" i="1"/>
  <c r="N29" i="1"/>
  <c r="N30" i="1"/>
  <c r="N31" i="1"/>
  <c r="N32" i="1"/>
  <c r="N33" i="1"/>
  <c r="N34" i="1"/>
  <c r="N35" i="1"/>
  <c r="N36" i="1"/>
  <c r="N37" i="1"/>
  <c r="N25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12" i="1"/>
</calcChain>
</file>

<file path=xl/sharedStrings.xml><?xml version="1.0" encoding="utf-8"?>
<sst xmlns="http://schemas.openxmlformats.org/spreadsheetml/2006/main" count="81" uniqueCount="41">
  <si>
    <t>PODER JUDICIÁRIO</t>
  </si>
  <si>
    <t xml:space="preserve"> RESOLUÇÃO 102 CNJ - ANEXO III- ESTRUTURA REMUNERATÓRIA</t>
  </si>
  <si>
    <t>a) Cargos Efetivos.</t>
  </si>
  <si>
    <t>DADOS DO CARGO</t>
  </si>
  <si>
    <t>VENCIMENTO BÁSICO</t>
  </si>
  <si>
    <t>GRATIFICAÇÕES E SIMILARES</t>
  </si>
  <si>
    <t>CARREIRA / CLASSE /
ESCOLARIDADE / PADRÃO</t>
  </si>
  <si>
    <t>PARCELAS BÁSICAS</t>
  </si>
  <si>
    <t>PARCELAS VARIÁVEIS</t>
  </si>
  <si>
    <t>ATIVO E INATIVO</t>
  </si>
  <si>
    <t>ATIVO</t>
  </si>
  <si>
    <t>GAJ</t>
  </si>
  <si>
    <t>VPI</t>
  </si>
  <si>
    <t>GAS</t>
  </si>
  <si>
    <t>AQ TREINAMENTO</t>
  </si>
  <si>
    <t>GAE</t>
  </si>
  <si>
    <t>AQ  Títulos</t>
  </si>
  <si>
    <t>R$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</si>
  <si>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</si>
  <si>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</si>
  <si>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</si>
  <si>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</si>
  <si>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</si>
  <si>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</si>
  <si>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</si>
  <si>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</si>
  <si>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</si>
  <si>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</si>
  <si>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</si>
  <si>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</si>
  <si>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</si>
  <si>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É</t>
  </si>
  <si>
    <t>M</t>
  </si>
  <si>
    <t>D</t>
  </si>
  <si>
    <t>F</t>
  </si>
  <si>
    <t>X</t>
  </si>
  <si>
    <t xml:space="preserve">Observações: </t>
  </si>
  <si>
    <t>Data de início da vigência: 01/02/2024</t>
  </si>
  <si>
    <t>a) Legislação de referência: Lei 14.523/23 (DOU 10/01/2023)</t>
  </si>
  <si>
    <t>UNIDADE: TRIBUNAL REGIONAL FEDERAL DA 3ª REGIÃO</t>
  </si>
  <si>
    <t>ÓRGÃO: JUSTIÇA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</si>
</sst>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.00_);_(* \(#,##0.0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5" fontId="11" fillId="0" borderId="9"/>
    <xf numFmtId="0" fontId="12" fillId="4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0" applyNumberFormat="0" applyAlignment="0" applyProtection="0"/>
    <xf numFmtId="0" fontId="21" fillId="9" borderId="10" applyNumberFormat="0" applyAlignment="0" applyProtection="0"/>
    <xf numFmtId="0" fontId="21" fillId="9" borderId="10" applyNumberFormat="0" applyAlignment="0" applyProtection="0"/>
    <xf numFmtId="0" fontId="22" fillId="9" borderId="10"/>
    <xf numFmtId="0" fontId="21" fillId="9" borderId="10" applyNumberFormat="0" applyAlignment="0" applyProtection="0"/>
    <xf numFmtId="0" fontId="21" fillId="9" borderId="10" applyNumberFormat="0" applyAlignment="0" applyProtection="0"/>
    <xf numFmtId="0" fontId="23" fillId="0" borderId="0">
      <alignment vertical="center"/>
    </xf>
    <xf numFmtId="0" fontId="24" fillId="22" borderId="11" applyNumberFormat="0" applyAlignment="0" applyProtection="0"/>
    <xf numFmtId="0" fontId="24" fillId="22" borderId="11" applyNumberFormat="0" applyAlignment="0" applyProtection="0"/>
    <xf numFmtId="0" fontId="25" fillId="22" borderId="11"/>
    <xf numFmtId="0" fontId="24" fillId="22" borderId="11" applyNumberFormat="0" applyAlignment="0" applyProtection="0"/>
    <xf numFmtId="0" fontId="24" fillId="22" borderId="11" applyNumberFormat="0" applyAlignment="0" applyProtection="0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7" fillId="0" borderId="12"/>
    <xf numFmtId="0" fontId="26" fillId="0" borderId="12" applyNumberFormat="0" applyFill="0" applyAlignment="0" applyProtection="0"/>
    <xf numFmtId="0" fontId="26" fillId="0" borderId="12" applyNumberFormat="0" applyFill="0" applyAlignment="0" applyProtection="0"/>
    <xf numFmtId="0" fontId="24" fillId="22" borderId="11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8" borderId="10" applyNumberFormat="0" applyAlignment="0" applyProtection="0"/>
    <xf numFmtId="0" fontId="28" fillId="9" borderId="10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0" applyNumberFormat="0" applyAlignment="0" applyProtection="0"/>
    <xf numFmtId="0" fontId="30" fillId="0" borderId="17">
      <alignment horizontal="center"/>
    </xf>
    <xf numFmtId="0" fontId="37" fillId="0" borderId="18">
      <alignment horizontal="center"/>
    </xf>
    <xf numFmtId="172" fontId="8" fillId="0" borderId="0"/>
    <xf numFmtId="0" fontId="26" fillId="0" borderId="12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5" fillId="24" borderId="19" applyNumberFormat="0" applyAlignment="0" applyProtection="0"/>
    <xf numFmtId="0" fontId="41" fillId="9" borderId="20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0" applyNumberFormat="0" applyAlignment="0" applyProtection="0"/>
    <xf numFmtId="0" fontId="41" fillId="9" borderId="20" applyNumberFormat="0" applyAlignment="0" applyProtection="0"/>
    <xf numFmtId="0" fontId="42" fillId="9" borderId="20"/>
    <xf numFmtId="0" fontId="41" fillId="9" borderId="20" applyNumberFormat="0" applyAlignment="0" applyProtection="0"/>
    <xf numFmtId="0" fontId="41" fillId="9" borderId="20" applyNumberFormat="0" applyAlignment="0" applyProtection="0"/>
    <xf numFmtId="38" fontId="8" fillId="0" borderId="0"/>
    <xf numFmtId="38" fontId="43" fillId="0" borderId="21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22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49" fillId="0" borderId="14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51" fillId="0" borderId="15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52" fillId="0" borderId="16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3"/>
    <xf numFmtId="2" fontId="55" fillId="0" borderId="0">
      <protection locked="0"/>
    </xf>
    <xf numFmtId="2" fontId="55" fillId="0" borderId="0">
      <protection locked="0"/>
    </xf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0" fontId="57" fillId="0" borderId="24"/>
    <xf numFmtId="0" fontId="56" fillId="0" borderId="24" applyNumberFormat="0" applyFill="0" applyAlignment="0" applyProtection="0"/>
    <xf numFmtId="0" fontId="56" fillId="0" borderId="24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2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0" xfId="0" applyFont="1" applyFill="1" applyBorder="1" applyAlignment="1">
      <alignment horizontal="left" vertical="center"/>
    </xf>
    <xf numFmtId="0" fontId="6" fillId="0" borderId="0" xfId="0" applyFont="1"/>
    <xf numFmtId="10" fontId="6" fillId="0" borderId="0" xfId="0" applyNumberFormat="1" applyFont="1"/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8" fontId="2" fillId="2" borderId="4" xfId="0" applyNumberFormat="1" applyFont="1" applyFill="1" applyBorder="1" applyAlignment="1">
      <alignment horizontal="center" vertical="center" wrapText="1"/>
    </xf>
    <xf numFmtId="9" fontId="2" fillId="2" borderId="4" xfId="0" applyNumberFormat="1" applyFont="1" applyFill="1" applyBorder="1" applyAlignment="1">
      <alignment horizontal="center" vertical="center" wrapText="1"/>
    </xf>
    <xf numFmtId="10" fontId="2" fillId="2" borderId="4" xfId="0" applyNumberFormat="1" applyFont="1" applyFill="1" applyBorder="1" applyAlignment="1">
      <alignment horizontal="center" vertical="center" wrapText="1"/>
    </xf>
    <xf numFmtId="181" fontId="2" fillId="0" borderId="1" xfId="251" applyNumberFormat="1" applyFont="1" applyBorder="1"/>
    <xf numFmtId="4" fontId="2" fillId="0" borderId="1" xfId="251" applyNumberFormat="1" applyFont="1" applyBorder="1" applyAlignment="1">
      <alignment horizontal="right"/>
    </xf>
    <xf numFmtId="181" fontId="2" fillId="0" borderId="1" xfId="25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tabSelected="1" zoomScaleNormal="100" workbookViewId="0">
      <selection activeCell="V21" sqref="V21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" t="s">
        <v>0</v>
      </c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>
      <c r="B2" s="1" t="s">
        <v>40</v>
      </c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1" t="s">
        <v>39</v>
      </c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>
      <c r="B4" s="2" t="s">
        <v>37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>
      <c r="B5" s="34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8">
      <c r="B6" s="2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8" ht="19.5" customHeight="1">
      <c r="B7" s="32" t="s">
        <v>3</v>
      </c>
      <c r="C7" s="32"/>
      <c r="D7" s="32"/>
      <c r="E7" s="32"/>
      <c r="F7" s="32" t="s">
        <v>4</v>
      </c>
      <c r="G7" s="32" t="s">
        <v>5</v>
      </c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8" ht="19.5" customHeight="1">
      <c r="B8" s="32" t="s">
        <v>6</v>
      </c>
      <c r="C8" s="32"/>
      <c r="D8" s="32"/>
      <c r="E8" s="32"/>
      <c r="F8" s="32"/>
      <c r="G8" s="35" t="s">
        <v>7</v>
      </c>
      <c r="H8" s="35"/>
      <c r="I8" s="32" t="s">
        <v>8</v>
      </c>
      <c r="J8" s="32"/>
      <c r="K8" s="32"/>
      <c r="L8" s="32"/>
      <c r="M8" s="32"/>
      <c r="N8" s="32"/>
      <c r="O8" s="32"/>
      <c r="P8" s="32"/>
      <c r="Q8" s="32"/>
    </row>
    <row r="9" spans="1:18" ht="19.5" customHeight="1">
      <c r="B9" s="32"/>
      <c r="C9" s="32"/>
      <c r="D9" s="32"/>
      <c r="E9" s="32"/>
      <c r="F9" s="32"/>
      <c r="G9" s="36" t="s">
        <v>9</v>
      </c>
      <c r="H9" s="36"/>
      <c r="I9" s="32" t="s">
        <v>10</v>
      </c>
      <c r="J9" s="32"/>
      <c r="K9" s="32"/>
      <c r="L9" s="32"/>
      <c r="M9" s="32" t="s">
        <v>9</v>
      </c>
      <c r="N9" s="32"/>
      <c r="O9" s="32"/>
      <c r="P9" s="32"/>
      <c r="Q9" s="32"/>
    </row>
    <row r="10" spans="1:18" ht="19.5" customHeight="1">
      <c r="B10" s="32"/>
      <c r="C10" s="32"/>
      <c r="D10" s="32"/>
      <c r="E10" s="32"/>
      <c r="F10" s="32" t="s">
        <v>9</v>
      </c>
      <c r="G10" s="4" t="s">
        <v>11</v>
      </c>
      <c r="H10" s="5" t="s">
        <v>12</v>
      </c>
      <c r="I10" s="5" t="s">
        <v>13</v>
      </c>
      <c r="J10" s="32" t="s">
        <v>14</v>
      </c>
      <c r="K10" s="32"/>
      <c r="L10" s="32"/>
      <c r="M10" s="5" t="s">
        <v>15</v>
      </c>
      <c r="N10" s="32" t="s">
        <v>16</v>
      </c>
      <c r="O10" s="32"/>
      <c r="P10" s="32"/>
      <c r="Q10" s="32"/>
      <c r="R10" s="6"/>
    </row>
    <row r="11" spans="1:18" ht="15.75" customHeight="1">
      <c r="B11" s="32"/>
      <c r="C11" s="32"/>
      <c r="D11" s="32"/>
      <c r="E11" s="32"/>
      <c r="F11" s="33"/>
      <c r="G11" s="25">
        <v>1.4</v>
      </c>
      <c r="H11" s="26" t="s">
        <v>17</v>
      </c>
      <c r="I11" s="27">
        <v>0.35</v>
      </c>
      <c r="J11" s="27">
        <v>0.01</v>
      </c>
      <c r="K11" s="27">
        <v>0.02</v>
      </c>
      <c r="L11" s="27">
        <v>0.03</v>
      </c>
      <c r="M11" s="27">
        <v>0.35</v>
      </c>
      <c r="N11" s="27">
        <v>0.05</v>
      </c>
      <c r="O11" s="28">
        <v>7.4999999999999997E-2</v>
      </c>
      <c r="P11" s="27">
        <v>0.1</v>
      </c>
      <c r="Q11" s="28">
        <v>0.125</v>
      </c>
    </row>
    <row r="12" spans="1:18">
      <c r="A12" s="7"/>
      <c r="B12" s="8"/>
      <c r="C12" s="9"/>
      <c r="D12" s="10"/>
      <c r="E12" s="23">
        <v>13</v>
      </c>
      <c r="F12" s="30">
        <v>8755.43</v>
      </c>
      <c r="G12" s="30">
        <v>12257.6</v>
      </c>
      <c r="H12" s="14"/>
      <c r="I12" s="14"/>
      <c r="J12" s="14">
        <f>F12*0.01</f>
        <v>87.554299999999998</v>
      </c>
      <c r="K12" s="14">
        <f>F12*0.02</f>
        <v>175.1086</v>
      </c>
      <c r="L12" s="14">
        <f>F12*0.03</f>
        <v>262.66289999999998</v>
      </c>
      <c r="M12" s="31">
        <v>3064.4</v>
      </c>
      <c r="N12" s="14"/>
      <c r="O12" s="14">
        <f>F12*0.075</f>
        <v>656.65724999999998</v>
      </c>
      <c r="P12" s="14">
        <f>F12*0.1</f>
        <v>875.54300000000012</v>
      </c>
      <c r="Q12" s="14">
        <f>F12*0.125</f>
        <v>1094.42875</v>
      </c>
    </row>
    <row r="13" spans="1:18">
      <c r="A13" s="7"/>
      <c r="B13" s="12" t="s">
        <v>18</v>
      </c>
      <c r="C13" s="13" t="s">
        <v>19</v>
      </c>
      <c r="D13" s="10"/>
      <c r="E13" s="24">
        <v>12</v>
      </c>
      <c r="F13" s="30">
        <v>8500.42</v>
      </c>
      <c r="G13" s="30">
        <v>11900.59</v>
      </c>
      <c r="H13" s="14"/>
      <c r="I13" s="14"/>
      <c r="J13" s="14">
        <f t="shared" ref="J13:J50" si="0">F13*0.01</f>
        <v>85.004199999999997</v>
      </c>
      <c r="K13" s="14">
        <f t="shared" ref="K13:K50" si="1">F13*0.02</f>
        <v>170.00839999999999</v>
      </c>
      <c r="L13" s="14">
        <f t="shared" ref="L13:L50" si="2">F13*0.03</f>
        <v>255.01259999999999</v>
      </c>
      <c r="M13" s="31">
        <v>2975.15</v>
      </c>
      <c r="N13" s="14"/>
      <c r="O13" s="14">
        <f t="shared" ref="O13:O50" si="3">F13*0.075</f>
        <v>637.53149999999994</v>
      </c>
      <c r="P13" s="14">
        <f t="shared" ref="P13:P50" si="4">F13*0.1</f>
        <v>850.04200000000003</v>
      </c>
      <c r="Q13" s="14">
        <f t="shared" ref="Q13:Q50" si="5">F13*0.125</f>
        <v>1062.5525</v>
      </c>
    </row>
    <row r="14" spans="1:18">
      <c r="A14" s="7"/>
      <c r="B14" s="13" t="s">
        <v>20</v>
      </c>
      <c r="C14" s="11"/>
      <c r="D14" s="10" t="s">
        <v>21</v>
      </c>
      <c r="E14" s="24">
        <v>11</v>
      </c>
      <c r="F14" s="30">
        <v>8252.83</v>
      </c>
      <c r="G14" s="30">
        <v>11553.96</v>
      </c>
      <c r="H14" s="14"/>
      <c r="I14" s="14"/>
      <c r="J14" s="14">
        <f t="shared" si="0"/>
        <v>82.528300000000002</v>
      </c>
      <c r="K14" s="14">
        <f t="shared" si="1"/>
        <v>165.0566</v>
      </c>
      <c r="L14" s="14">
        <f t="shared" si="2"/>
        <v>247.58489999999998</v>
      </c>
      <c r="M14" s="31">
        <v>2888.49</v>
      </c>
      <c r="N14" s="14"/>
      <c r="O14" s="14">
        <f t="shared" si="3"/>
        <v>618.96224999999993</v>
      </c>
      <c r="P14" s="14">
        <f t="shared" si="4"/>
        <v>825.28300000000002</v>
      </c>
      <c r="Q14" s="14">
        <f t="shared" si="5"/>
        <v>1031.60375</v>
      </c>
    </row>
    <row r="15" spans="1:18">
      <c r="A15" s="7"/>
      <c r="B15" s="12" t="s">
        <v>18</v>
      </c>
      <c r="C15" s="13"/>
      <c r="D15" s="10" t="s">
        <v>22</v>
      </c>
      <c r="E15" s="24">
        <v>10</v>
      </c>
      <c r="F15" s="30">
        <v>8012.46</v>
      </c>
      <c r="G15" s="30">
        <v>11217.44</v>
      </c>
      <c r="H15" s="14"/>
      <c r="I15" s="14"/>
      <c r="J15" s="14">
        <f t="shared" si="0"/>
        <v>80.124600000000001</v>
      </c>
      <c r="K15" s="14">
        <f t="shared" si="1"/>
        <v>160.2492</v>
      </c>
      <c r="L15" s="14">
        <f t="shared" si="2"/>
        <v>240.37379999999999</v>
      </c>
      <c r="M15" s="31">
        <v>2804.36</v>
      </c>
      <c r="N15" s="14"/>
      <c r="O15" s="14">
        <f t="shared" si="3"/>
        <v>600.93449999999996</v>
      </c>
      <c r="P15" s="14">
        <f t="shared" si="4"/>
        <v>801.24600000000009</v>
      </c>
      <c r="Q15" s="14">
        <f t="shared" si="5"/>
        <v>1001.5575</v>
      </c>
    </row>
    <row r="16" spans="1:18">
      <c r="A16" s="7"/>
      <c r="B16" s="12" t="s">
        <v>23</v>
      </c>
      <c r="C16" s="13"/>
      <c r="D16" s="10" t="s">
        <v>24</v>
      </c>
      <c r="E16" s="24">
        <v>9</v>
      </c>
      <c r="F16" s="30">
        <v>7779.09</v>
      </c>
      <c r="G16" s="30">
        <v>10890.73</v>
      </c>
      <c r="H16" s="14"/>
      <c r="I16" s="14"/>
      <c r="J16" s="14">
        <f t="shared" si="0"/>
        <v>77.790900000000008</v>
      </c>
      <c r="K16" s="14">
        <f t="shared" si="1"/>
        <v>155.58180000000002</v>
      </c>
      <c r="L16" s="14">
        <f t="shared" si="2"/>
        <v>233.37270000000001</v>
      </c>
      <c r="M16" s="31">
        <v>2722.68</v>
      </c>
      <c r="N16" s="14"/>
      <c r="O16" s="14">
        <f t="shared" si="3"/>
        <v>583.43174999999997</v>
      </c>
      <c r="P16" s="14">
        <f t="shared" si="4"/>
        <v>777.90900000000011</v>
      </c>
      <c r="Q16" s="14">
        <f t="shared" si="5"/>
        <v>972.38625000000002</v>
      </c>
    </row>
    <row r="17" spans="1:17">
      <c r="A17" s="7"/>
      <c r="B17" s="12" t="s">
        <v>25</v>
      </c>
      <c r="C17" s="13" t="s">
        <v>26</v>
      </c>
      <c r="D17" s="10" t="s">
        <v>27</v>
      </c>
      <c r="E17" s="24">
        <v>8</v>
      </c>
      <c r="F17" s="30">
        <v>7359.59</v>
      </c>
      <c r="G17" s="30">
        <v>10303.43</v>
      </c>
      <c r="H17" s="14"/>
      <c r="I17" s="14"/>
      <c r="J17" s="14">
        <f t="shared" si="0"/>
        <v>73.5959</v>
      </c>
      <c r="K17" s="14">
        <f t="shared" si="1"/>
        <v>147.1918</v>
      </c>
      <c r="L17" s="14">
        <f t="shared" si="2"/>
        <v>220.7877</v>
      </c>
      <c r="M17" s="31">
        <v>2575.86</v>
      </c>
      <c r="N17" s="14"/>
      <c r="O17" s="14">
        <f t="shared" si="3"/>
        <v>551.96924999999999</v>
      </c>
      <c r="P17" s="14">
        <f t="shared" si="4"/>
        <v>735.95900000000006</v>
      </c>
      <c r="Q17" s="14">
        <f t="shared" si="5"/>
        <v>919.94875000000002</v>
      </c>
    </row>
    <row r="18" spans="1:17">
      <c r="A18" s="7"/>
      <c r="B18" s="12" t="s">
        <v>21</v>
      </c>
      <c r="C18" s="13"/>
      <c r="D18" s="10" t="s">
        <v>28</v>
      </c>
      <c r="E18" s="24">
        <v>7</v>
      </c>
      <c r="F18" s="30">
        <v>7145.23</v>
      </c>
      <c r="G18" s="30">
        <v>10003.32</v>
      </c>
      <c r="H18" s="14"/>
      <c r="I18" s="14"/>
      <c r="J18" s="14">
        <f t="shared" si="0"/>
        <v>71.452299999999994</v>
      </c>
      <c r="K18" s="14">
        <f t="shared" si="1"/>
        <v>142.90459999999999</v>
      </c>
      <c r="L18" s="14">
        <f t="shared" si="2"/>
        <v>214.35689999999997</v>
      </c>
      <c r="M18" s="31">
        <v>2500.83</v>
      </c>
      <c r="N18" s="14"/>
      <c r="O18" s="14">
        <f t="shared" si="3"/>
        <v>535.89224999999999</v>
      </c>
      <c r="P18" s="14">
        <f t="shared" si="4"/>
        <v>714.52300000000002</v>
      </c>
      <c r="Q18" s="14">
        <f t="shared" si="5"/>
        <v>893.15374999999995</v>
      </c>
    </row>
    <row r="19" spans="1:17">
      <c r="A19" s="7"/>
      <c r="B19" s="13" t="s">
        <v>29</v>
      </c>
      <c r="C19" s="13"/>
      <c r="D19" s="10" t="s">
        <v>25</v>
      </c>
      <c r="E19" s="24">
        <v>6</v>
      </c>
      <c r="F19" s="30">
        <v>6937.12</v>
      </c>
      <c r="G19" s="30">
        <v>9711.9699999999993</v>
      </c>
      <c r="H19" s="14"/>
      <c r="I19" s="14"/>
      <c r="J19" s="14">
        <f t="shared" si="0"/>
        <v>69.371200000000002</v>
      </c>
      <c r="K19" s="14">
        <f t="shared" si="1"/>
        <v>138.7424</v>
      </c>
      <c r="L19" s="14">
        <f t="shared" si="2"/>
        <v>208.11359999999999</v>
      </c>
      <c r="M19" s="31">
        <v>2427.9899999999998</v>
      </c>
      <c r="N19" s="14"/>
      <c r="O19" s="14">
        <f t="shared" si="3"/>
        <v>520.28399999999999</v>
      </c>
      <c r="P19" s="14">
        <f t="shared" si="4"/>
        <v>693.71199999999999</v>
      </c>
      <c r="Q19" s="14">
        <f t="shared" si="5"/>
        <v>867.14</v>
      </c>
    </row>
    <row r="20" spans="1:17">
      <c r="A20" s="7"/>
      <c r="B20" s="13" t="s">
        <v>18</v>
      </c>
      <c r="C20" s="9"/>
      <c r="D20" s="10" t="s">
        <v>30</v>
      </c>
      <c r="E20" s="24">
        <v>5</v>
      </c>
      <c r="F20" s="30">
        <v>6735.06</v>
      </c>
      <c r="G20" s="30">
        <v>9429.08</v>
      </c>
      <c r="H20" s="14"/>
      <c r="I20" s="14"/>
      <c r="J20" s="14">
        <f t="shared" si="0"/>
        <v>67.3506</v>
      </c>
      <c r="K20" s="14">
        <f t="shared" si="1"/>
        <v>134.7012</v>
      </c>
      <c r="L20" s="14">
        <f t="shared" si="2"/>
        <v>202.05180000000001</v>
      </c>
      <c r="M20" s="31">
        <v>2357.27</v>
      </c>
      <c r="N20" s="14"/>
      <c r="O20" s="14">
        <f t="shared" si="3"/>
        <v>505.12950000000001</v>
      </c>
      <c r="P20" s="14">
        <f t="shared" si="4"/>
        <v>673.50600000000009</v>
      </c>
      <c r="Q20" s="14">
        <f t="shared" si="5"/>
        <v>841.88250000000005</v>
      </c>
    </row>
    <row r="21" spans="1:17">
      <c r="A21" s="7"/>
      <c r="B21" s="12"/>
      <c r="C21" s="13"/>
      <c r="D21" s="10" t="s">
        <v>28</v>
      </c>
      <c r="E21" s="24">
        <v>4</v>
      </c>
      <c r="F21" s="30">
        <v>6538.91</v>
      </c>
      <c r="G21" s="30">
        <v>9154.4699999999993</v>
      </c>
      <c r="H21" s="14"/>
      <c r="I21" s="14"/>
      <c r="J21" s="14">
        <f t="shared" si="0"/>
        <v>65.389099999999999</v>
      </c>
      <c r="K21" s="14">
        <f t="shared" si="1"/>
        <v>130.7782</v>
      </c>
      <c r="L21" s="14">
        <f t="shared" si="2"/>
        <v>196.16729999999998</v>
      </c>
      <c r="M21" s="31">
        <v>2288.62</v>
      </c>
      <c r="N21" s="14"/>
      <c r="O21" s="14">
        <f t="shared" si="3"/>
        <v>490.41824999999994</v>
      </c>
      <c r="P21" s="14">
        <f t="shared" si="4"/>
        <v>653.89100000000008</v>
      </c>
      <c r="Q21" s="14">
        <f t="shared" si="5"/>
        <v>817.36374999999998</v>
      </c>
    </row>
    <row r="22" spans="1:17">
      <c r="A22" s="7"/>
      <c r="B22" s="12"/>
      <c r="C22" s="13" t="s">
        <v>18</v>
      </c>
      <c r="D22" s="10"/>
      <c r="E22" s="24">
        <v>3</v>
      </c>
      <c r="F22" s="30">
        <v>6186.28</v>
      </c>
      <c r="G22" s="30">
        <v>8660.7900000000009</v>
      </c>
      <c r="H22" s="14"/>
      <c r="I22" s="14"/>
      <c r="J22" s="14">
        <f t="shared" si="0"/>
        <v>61.8628</v>
      </c>
      <c r="K22" s="14">
        <f t="shared" si="1"/>
        <v>123.7256</v>
      </c>
      <c r="L22" s="14">
        <f t="shared" si="2"/>
        <v>185.58839999999998</v>
      </c>
      <c r="M22" s="31">
        <v>2165.1999999999998</v>
      </c>
      <c r="N22" s="14"/>
      <c r="O22" s="14">
        <f t="shared" si="3"/>
        <v>463.97099999999995</v>
      </c>
      <c r="P22" s="14">
        <f t="shared" si="4"/>
        <v>618.62800000000004</v>
      </c>
      <c r="Q22" s="14">
        <f t="shared" si="5"/>
        <v>773.28499999999997</v>
      </c>
    </row>
    <row r="23" spans="1:17">
      <c r="A23" s="7"/>
      <c r="B23" s="12"/>
      <c r="C23" s="13"/>
      <c r="D23" s="10"/>
      <c r="E23" s="24">
        <v>2</v>
      </c>
      <c r="F23" s="30">
        <v>6006.09</v>
      </c>
      <c r="G23" s="30">
        <v>8408.5300000000007</v>
      </c>
      <c r="H23" s="14"/>
      <c r="I23" s="14"/>
      <c r="J23" s="14">
        <f t="shared" si="0"/>
        <v>60.060900000000004</v>
      </c>
      <c r="K23" s="14">
        <f t="shared" si="1"/>
        <v>120.12180000000001</v>
      </c>
      <c r="L23" s="14">
        <f t="shared" si="2"/>
        <v>180.18270000000001</v>
      </c>
      <c r="M23" s="31">
        <v>2102.13</v>
      </c>
      <c r="N23" s="14"/>
      <c r="O23" s="14">
        <f t="shared" si="3"/>
        <v>450.45675</v>
      </c>
      <c r="P23" s="14">
        <f t="shared" si="4"/>
        <v>600.60900000000004</v>
      </c>
      <c r="Q23" s="14">
        <f t="shared" si="5"/>
        <v>750.76125000000002</v>
      </c>
    </row>
    <row r="24" spans="1:17">
      <c r="A24" s="7"/>
      <c r="B24" s="12"/>
      <c r="C24" s="13"/>
      <c r="D24" s="15"/>
      <c r="E24" s="24">
        <v>1</v>
      </c>
      <c r="F24" s="30">
        <v>5831.16</v>
      </c>
      <c r="G24" s="30">
        <v>8163.62</v>
      </c>
      <c r="H24" s="14"/>
      <c r="I24" s="14"/>
      <c r="J24" s="14">
        <f t="shared" si="0"/>
        <v>58.311599999999999</v>
      </c>
      <c r="K24" s="14">
        <f t="shared" si="1"/>
        <v>116.6232</v>
      </c>
      <c r="L24" s="14">
        <f t="shared" si="2"/>
        <v>174.9348</v>
      </c>
      <c r="M24" s="31">
        <v>2040.91</v>
      </c>
      <c r="N24" s="14"/>
      <c r="O24" s="14">
        <f t="shared" si="3"/>
        <v>437.33699999999999</v>
      </c>
      <c r="P24" s="14">
        <f t="shared" si="4"/>
        <v>583.11599999999999</v>
      </c>
      <c r="Q24" s="14">
        <f t="shared" si="5"/>
        <v>728.89499999999998</v>
      </c>
    </row>
    <row r="25" spans="1:17">
      <c r="A25" s="7"/>
      <c r="B25" s="8"/>
      <c r="C25" s="9"/>
      <c r="D25" s="16"/>
      <c r="E25" s="24">
        <v>13</v>
      </c>
      <c r="F25" s="30">
        <v>5336.35</v>
      </c>
      <c r="G25" s="30">
        <v>7470.89</v>
      </c>
      <c r="H25" s="14"/>
      <c r="I25" s="31">
        <v>1867.72</v>
      </c>
      <c r="J25" s="14">
        <f t="shared" si="0"/>
        <v>53.363500000000002</v>
      </c>
      <c r="K25" s="14">
        <f t="shared" si="1"/>
        <v>106.727</v>
      </c>
      <c r="L25" s="14">
        <f t="shared" si="2"/>
        <v>160.09049999999999</v>
      </c>
      <c r="M25" s="14"/>
      <c r="N25" s="29">
        <f>F25*0.05</f>
        <v>266.81750000000005</v>
      </c>
      <c r="O25" s="14">
        <f t="shared" si="3"/>
        <v>400.22624999999999</v>
      </c>
      <c r="P25" s="14">
        <f t="shared" si="4"/>
        <v>533.6350000000001</v>
      </c>
      <c r="Q25" s="14">
        <f t="shared" si="5"/>
        <v>667.04375000000005</v>
      </c>
    </row>
    <row r="26" spans="1:17">
      <c r="A26" s="7"/>
      <c r="B26" s="12"/>
      <c r="C26" s="13" t="s">
        <v>19</v>
      </c>
      <c r="D26" s="15"/>
      <c r="E26" s="24">
        <v>12</v>
      </c>
      <c r="F26" s="30">
        <v>5180.92</v>
      </c>
      <c r="G26" s="30">
        <v>7253.29</v>
      </c>
      <c r="H26" s="14"/>
      <c r="I26" s="31">
        <v>1813.32</v>
      </c>
      <c r="J26" s="14">
        <f t="shared" si="0"/>
        <v>51.809200000000004</v>
      </c>
      <c r="K26" s="14">
        <f t="shared" si="1"/>
        <v>103.61840000000001</v>
      </c>
      <c r="L26" s="14">
        <f t="shared" si="2"/>
        <v>155.42759999999998</v>
      </c>
      <c r="M26" s="14"/>
      <c r="N26" s="29">
        <f t="shared" ref="N26:N37" si="6">F26*0.05</f>
        <v>259.04599999999999</v>
      </c>
      <c r="O26" s="14">
        <f t="shared" si="3"/>
        <v>388.56900000000002</v>
      </c>
      <c r="P26" s="14">
        <f t="shared" si="4"/>
        <v>518.09199999999998</v>
      </c>
      <c r="Q26" s="14">
        <f t="shared" si="5"/>
        <v>647.61500000000001</v>
      </c>
    </row>
    <row r="27" spans="1:17">
      <c r="A27" s="7"/>
      <c r="B27" s="12" t="s">
        <v>29</v>
      </c>
      <c r="C27" s="13"/>
      <c r="D27" s="15"/>
      <c r="E27" s="24">
        <v>11</v>
      </c>
      <c r="F27" s="30">
        <v>5030.0200000000004</v>
      </c>
      <c r="G27" s="30">
        <v>7042.03</v>
      </c>
      <c r="H27" s="14"/>
      <c r="I27" s="31">
        <v>1760.51</v>
      </c>
      <c r="J27" s="14">
        <f t="shared" si="0"/>
        <v>50.300200000000004</v>
      </c>
      <c r="K27" s="14">
        <f t="shared" si="1"/>
        <v>100.60040000000001</v>
      </c>
      <c r="L27" s="14">
        <f t="shared" si="2"/>
        <v>150.9006</v>
      </c>
      <c r="M27" s="14"/>
      <c r="N27" s="29">
        <f t="shared" si="6"/>
        <v>251.50100000000003</v>
      </c>
      <c r="O27" s="14">
        <f t="shared" si="3"/>
        <v>377.25150000000002</v>
      </c>
      <c r="P27" s="14">
        <f t="shared" si="4"/>
        <v>503.00200000000007</v>
      </c>
      <c r="Q27" s="14">
        <f t="shared" si="5"/>
        <v>628.75250000000005</v>
      </c>
    </row>
    <row r="28" spans="1:17">
      <c r="A28" s="7"/>
      <c r="B28" s="12" t="s">
        <v>31</v>
      </c>
      <c r="C28" s="9"/>
      <c r="D28" s="10" t="s">
        <v>32</v>
      </c>
      <c r="E28" s="24">
        <v>10</v>
      </c>
      <c r="F28" s="30">
        <v>4883.5200000000004</v>
      </c>
      <c r="G28" s="30">
        <v>6836.93</v>
      </c>
      <c r="H28" s="14"/>
      <c r="I28" s="31">
        <v>1709.23</v>
      </c>
      <c r="J28" s="14">
        <f t="shared" si="0"/>
        <v>48.835200000000007</v>
      </c>
      <c r="K28" s="14">
        <f t="shared" si="1"/>
        <v>97.670400000000015</v>
      </c>
      <c r="L28" s="14">
        <f t="shared" si="2"/>
        <v>146.50560000000002</v>
      </c>
      <c r="M28" s="14"/>
      <c r="N28" s="29">
        <f t="shared" si="6"/>
        <v>244.17600000000004</v>
      </c>
      <c r="O28" s="14">
        <f t="shared" si="3"/>
        <v>366.26400000000001</v>
      </c>
      <c r="P28" s="14">
        <f t="shared" si="4"/>
        <v>488.35200000000009</v>
      </c>
      <c r="Q28" s="14">
        <f t="shared" si="5"/>
        <v>610.44000000000005</v>
      </c>
    </row>
    <row r="29" spans="1:17">
      <c r="A29" s="7"/>
      <c r="B29" s="12" t="s">
        <v>19</v>
      </c>
      <c r="C29" s="13"/>
      <c r="D29" s="10" t="s">
        <v>31</v>
      </c>
      <c r="E29" s="24">
        <v>9</v>
      </c>
      <c r="F29" s="30">
        <v>4741.26</v>
      </c>
      <c r="G29" s="30">
        <v>6637.76</v>
      </c>
      <c r="H29" s="14"/>
      <c r="I29" s="31">
        <v>1659.44</v>
      </c>
      <c r="J29" s="14">
        <f t="shared" si="0"/>
        <v>47.412600000000005</v>
      </c>
      <c r="K29" s="14">
        <f t="shared" si="1"/>
        <v>94.825200000000009</v>
      </c>
      <c r="L29" s="14">
        <f t="shared" si="2"/>
        <v>142.23779999999999</v>
      </c>
      <c r="M29" s="14"/>
      <c r="N29" s="29">
        <f t="shared" si="6"/>
        <v>237.06300000000002</v>
      </c>
      <c r="O29" s="14">
        <f t="shared" si="3"/>
        <v>355.59449999999998</v>
      </c>
      <c r="P29" s="14">
        <f t="shared" si="4"/>
        <v>474.12600000000003</v>
      </c>
      <c r="Q29" s="14">
        <f t="shared" si="5"/>
        <v>592.65750000000003</v>
      </c>
    </row>
    <row r="30" spans="1:17">
      <c r="A30" s="7"/>
      <c r="B30" s="12" t="s">
        <v>20</v>
      </c>
      <c r="C30" s="13" t="s">
        <v>26</v>
      </c>
      <c r="D30" s="10" t="s">
        <v>33</v>
      </c>
      <c r="E30" s="24">
        <v>8</v>
      </c>
      <c r="F30" s="30">
        <v>4485.59</v>
      </c>
      <c r="G30" s="30">
        <v>6279.83</v>
      </c>
      <c r="H30" s="14"/>
      <c r="I30" s="31">
        <v>1569.96</v>
      </c>
      <c r="J30" s="14">
        <f t="shared" si="0"/>
        <v>44.855900000000005</v>
      </c>
      <c r="K30" s="14">
        <f t="shared" si="1"/>
        <v>89.711800000000011</v>
      </c>
      <c r="L30" s="14">
        <f t="shared" si="2"/>
        <v>134.5677</v>
      </c>
      <c r="M30" s="14"/>
      <c r="N30" s="29">
        <f t="shared" si="6"/>
        <v>224.27950000000001</v>
      </c>
      <c r="O30" s="14">
        <f t="shared" si="3"/>
        <v>336.41924999999998</v>
      </c>
      <c r="P30" s="14">
        <f t="shared" si="4"/>
        <v>448.55900000000003</v>
      </c>
      <c r="Q30" s="14">
        <f t="shared" si="5"/>
        <v>560.69875000000002</v>
      </c>
    </row>
    <row r="31" spans="1:17">
      <c r="A31" s="7"/>
      <c r="B31" s="12" t="s">
        <v>25</v>
      </c>
      <c r="C31" s="13"/>
      <c r="D31" s="10" t="s">
        <v>25</v>
      </c>
      <c r="E31" s="24">
        <v>7</v>
      </c>
      <c r="F31" s="30">
        <v>4354.9399999999996</v>
      </c>
      <c r="G31" s="30">
        <v>6096.92</v>
      </c>
      <c r="H31" s="14"/>
      <c r="I31" s="31">
        <v>1524.23</v>
      </c>
      <c r="J31" s="14">
        <f t="shared" si="0"/>
        <v>43.549399999999999</v>
      </c>
      <c r="K31" s="14">
        <f t="shared" si="1"/>
        <v>87.098799999999997</v>
      </c>
      <c r="L31" s="14">
        <f t="shared" si="2"/>
        <v>130.64819999999997</v>
      </c>
      <c r="M31" s="14"/>
      <c r="N31" s="29">
        <f t="shared" si="6"/>
        <v>217.74699999999999</v>
      </c>
      <c r="O31" s="14">
        <f t="shared" si="3"/>
        <v>326.62049999999994</v>
      </c>
      <c r="P31" s="14">
        <f t="shared" si="4"/>
        <v>435.49399999999997</v>
      </c>
      <c r="Q31" s="14">
        <f t="shared" si="5"/>
        <v>544.36749999999995</v>
      </c>
    </row>
    <row r="32" spans="1:17">
      <c r="A32" s="7"/>
      <c r="B32" s="12" t="s">
        <v>19</v>
      </c>
      <c r="C32" s="13"/>
      <c r="D32" s="10" t="s">
        <v>30</v>
      </c>
      <c r="E32" s="24">
        <v>6</v>
      </c>
      <c r="F32" s="30">
        <v>4228.1099999999997</v>
      </c>
      <c r="G32" s="30">
        <v>5919.35</v>
      </c>
      <c r="H32" s="14"/>
      <c r="I32" s="31">
        <v>1479.84</v>
      </c>
      <c r="J32" s="14">
        <f t="shared" si="0"/>
        <v>42.281099999999995</v>
      </c>
      <c r="K32" s="14">
        <f t="shared" si="1"/>
        <v>84.56219999999999</v>
      </c>
      <c r="L32" s="14">
        <f t="shared" si="2"/>
        <v>126.84329999999999</v>
      </c>
      <c r="M32" s="14"/>
      <c r="N32" s="29">
        <f t="shared" si="6"/>
        <v>211.40549999999999</v>
      </c>
      <c r="O32" s="14">
        <f t="shared" si="3"/>
        <v>317.10824999999994</v>
      </c>
      <c r="P32" s="14">
        <f t="shared" si="4"/>
        <v>422.81099999999998</v>
      </c>
      <c r="Q32" s="14">
        <f t="shared" si="5"/>
        <v>528.51374999999996</v>
      </c>
    </row>
    <row r="33" spans="1:17">
      <c r="A33" s="7"/>
      <c r="B33" s="12" t="s">
        <v>30</v>
      </c>
      <c r="C33" s="9"/>
      <c r="D33" s="15"/>
      <c r="E33" s="24">
        <v>5</v>
      </c>
      <c r="F33" s="30">
        <v>4104.96</v>
      </c>
      <c r="G33" s="30">
        <v>5746.94</v>
      </c>
      <c r="H33" s="14"/>
      <c r="I33" s="31">
        <v>1436.74</v>
      </c>
      <c r="J33" s="14">
        <f t="shared" si="0"/>
        <v>41.049599999999998</v>
      </c>
      <c r="K33" s="14">
        <f t="shared" si="1"/>
        <v>82.099199999999996</v>
      </c>
      <c r="L33" s="14">
        <f t="shared" si="2"/>
        <v>123.14879999999999</v>
      </c>
      <c r="M33" s="14"/>
      <c r="N33" s="29">
        <f t="shared" si="6"/>
        <v>205.24800000000002</v>
      </c>
      <c r="O33" s="14">
        <f t="shared" si="3"/>
        <v>307.87200000000001</v>
      </c>
      <c r="P33" s="14">
        <f t="shared" si="4"/>
        <v>410.49600000000004</v>
      </c>
      <c r="Q33" s="14">
        <f t="shared" si="5"/>
        <v>513.12</v>
      </c>
    </row>
    <row r="34" spans="1:17">
      <c r="A34" s="7"/>
      <c r="B34" s="12"/>
      <c r="C34" s="13"/>
      <c r="D34" s="15"/>
      <c r="E34" s="24">
        <v>4</v>
      </c>
      <c r="F34" s="30">
        <v>3985.39</v>
      </c>
      <c r="G34" s="30">
        <v>5579.55</v>
      </c>
      <c r="H34" s="14"/>
      <c r="I34" s="31">
        <v>1394.89</v>
      </c>
      <c r="J34" s="14">
        <f t="shared" si="0"/>
        <v>39.853900000000003</v>
      </c>
      <c r="K34" s="14">
        <f t="shared" si="1"/>
        <v>79.707800000000006</v>
      </c>
      <c r="L34" s="14">
        <f t="shared" si="2"/>
        <v>119.56169999999999</v>
      </c>
      <c r="M34" s="14"/>
      <c r="N34" s="29">
        <f t="shared" si="6"/>
        <v>199.26949999999999</v>
      </c>
      <c r="O34" s="14">
        <f t="shared" si="3"/>
        <v>298.90424999999999</v>
      </c>
      <c r="P34" s="14">
        <f t="shared" si="4"/>
        <v>398.53899999999999</v>
      </c>
      <c r="Q34" s="14">
        <f t="shared" si="5"/>
        <v>498.17374999999998</v>
      </c>
    </row>
    <row r="35" spans="1:17">
      <c r="A35" s="7"/>
      <c r="B35" s="12"/>
      <c r="C35" s="13" t="s">
        <v>18</v>
      </c>
      <c r="D35" s="15"/>
      <c r="E35" s="24">
        <v>3</v>
      </c>
      <c r="F35" s="30">
        <v>3770.47</v>
      </c>
      <c r="G35" s="30">
        <v>5278.66</v>
      </c>
      <c r="H35" s="14"/>
      <c r="I35" s="31">
        <v>1319.66</v>
      </c>
      <c r="J35" s="14">
        <f t="shared" si="0"/>
        <v>37.704699999999995</v>
      </c>
      <c r="K35" s="14">
        <f t="shared" si="1"/>
        <v>75.409399999999991</v>
      </c>
      <c r="L35" s="14">
        <f t="shared" si="2"/>
        <v>113.11409999999999</v>
      </c>
      <c r="M35" s="14"/>
      <c r="N35" s="29">
        <f t="shared" si="6"/>
        <v>188.52350000000001</v>
      </c>
      <c r="O35" s="14">
        <f t="shared" si="3"/>
        <v>282.78524999999996</v>
      </c>
      <c r="P35" s="14">
        <f t="shared" si="4"/>
        <v>377.04700000000003</v>
      </c>
      <c r="Q35" s="14">
        <f t="shared" si="5"/>
        <v>471.30874999999997</v>
      </c>
    </row>
    <row r="36" spans="1:17">
      <c r="A36" s="7"/>
      <c r="B36" s="12"/>
      <c r="C36" s="13"/>
      <c r="D36" s="15"/>
      <c r="E36" s="24">
        <v>2</v>
      </c>
      <c r="F36" s="30">
        <v>3660.66</v>
      </c>
      <c r="G36" s="30">
        <v>5124.92</v>
      </c>
      <c r="H36" s="14"/>
      <c r="I36" s="31">
        <v>1281.23</v>
      </c>
      <c r="J36" s="14">
        <f t="shared" si="0"/>
        <v>36.6066</v>
      </c>
      <c r="K36" s="14">
        <f t="shared" si="1"/>
        <v>73.213200000000001</v>
      </c>
      <c r="L36" s="14">
        <f t="shared" si="2"/>
        <v>109.81979999999999</v>
      </c>
      <c r="M36" s="14"/>
      <c r="N36" s="29">
        <f t="shared" si="6"/>
        <v>183.03300000000002</v>
      </c>
      <c r="O36" s="14">
        <f t="shared" si="3"/>
        <v>274.54949999999997</v>
      </c>
      <c r="P36" s="14">
        <f t="shared" si="4"/>
        <v>366.06600000000003</v>
      </c>
      <c r="Q36" s="14">
        <f t="shared" si="5"/>
        <v>457.58249999999998</v>
      </c>
    </row>
    <row r="37" spans="1:17">
      <c r="A37" s="7"/>
      <c r="B37" s="11"/>
      <c r="C37" s="11"/>
      <c r="D37" s="17"/>
      <c r="E37" s="24">
        <v>1</v>
      </c>
      <c r="F37" s="30">
        <v>3554.02</v>
      </c>
      <c r="G37" s="30">
        <v>4975.63</v>
      </c>
      <c r="H37" s="14"/>
      <c r="I37" s="31">
        <v>1243.9100000000001</v>
      </c>
      <c r="J37" s="14">
        <f t="shared" si="0"/>
        <v>35.540199999999999</v>
      </c>
      <c r="K37" s="14">
        <f t="shared" si="1"/>
        <v>71.080399999999997</v>
      </c>
      <c r="L37" s="14">
        <f t="shared" si="2"/>
        <v>106.6206</v>
      </c>
      <c r="M37" s="14"/>
      <c r="N37" s="29">
        <f t="shared" si="6"/>
        <v>177.70100000000002</v>
      </c>
      <c r="O37" s="14">
        <f t="shared" si="3"/>
        <v>266.55149999999998</v>
      </c>
      <c r="P37" s="14">
        <f t="shared" si="4"/>
        <v>355.40200000000004</v>
      </c>
      <c r="Q37" s="14">
        <f t="shared" si="5"/>
        <v>444.2525</v>
      </c>
    </row>
    <row r="38" spans="1:17">
      <c r="A38" s="7"/>
      <c r="B38" s="12"/>
      <c r="C38" s="13"/>
      <c r="D38" s="15"/>
      <c r="E38" s="24">
        <v>13</v>
      </c>
      <c r="F38" s="30">
        <v>3160.38</v>
      </c>
      <c r="G38" s="30">
        <v>4424.53</v>
      </c>
      <c r="H38" s="14"/>
      <c r="I38" s="14"/>
      <c r="J38" s="14">
        <f t="shared" si="0"/>
        <v>31.603800000000003</v>
      </c>
      <c r="K38" s="14">
        <f t="shared" si="1"/>
        <v>63.207600000000006</v>
      </c>
      <c r="L38" s="14">
        <f t="shared" si="2"/>
        <v>94.811400000000006</v>
      </c>
      <c r="M38" s="14"/>
      <c r="N38" s="14"/>
      <c r="O38" s="14">
        <f t="shared" si="3"/>
        <v>237.02850000000001</v>
      </c>
      <c r="P38" s="14">
        <f t="shared" si="4"/>
        <v>316.03800000000001</v>
      </c>
      <c r="Q38" s="14">
        <f t="shared" si="5"/>
        <v>395.04750000000001</v>
      </c>
    </row>
    <row r="39" spans="1:17">
      <c r="A39" s="7"/>
      <c r="B39" s="12" t="s">
        <v>18</v>
      </c>
      <c r="C39" s="13" t="s">
        <v>19</v>
      </c>
      <c r="D39" s="10" t="s">
        <v>34</v>
      </c>
      <c r="E39" s="24">
        <v>12</v>
      </c>
      <c r="F39" s="30">
        <v>3024.31</v>
      </c>
      <c r="G39" s="30">
        <v>4234.03</v>
      </c>
      <c r="H39" s="14"/>
      <c r="I39" s="14"/>
      <c r="J39" s="14">
        <f t="shared" si="0"/>
        <v>30.243099999999998</v>
      </c>
      <c r="K39" s="14">
        <f t="shared" si="1"/>
        <v>60.486199999999997</v>
      </c>
      <c r="L39" s="14">
        <f t="shared" si="2"/>
        <v>90.729299999999995</v>
      </c>
      <c r="M39" s="14"/>
      <c r="N39" s="14"/>
      <c r="O39" s="14">
        <f t="shared" si="3"/>
        <v>226.82325</v>
      </c>
      <c r="P39" s="14">
        <f t="shared" si="4"/>
        <v>302.43099999999998</v>
      </c>
      <c r="Q39" s="14">
        <f t="shared" si="5"/>
        <v>378.03874999999999</v>
      </c>
    </row>
    <row r="40" spans="1:17">
      <c r="A40" s="7"/>
      <c r="B40" s="12" t="s">
        <v>22</v>
      </c>
      <c r="C40" s="11"/>
      <c r="D40" s="10" t="s">
        <v>22</v>
      </c>
      <c r="E40" s="24">
        <v>11</v>
      </c>
      <c r="F40" s="30">
        <v>2894.07</v>
      </c>
      <c r="G40" s="30">
        <v>4051.7</v>
      </c>
      <c r="H40" s="14"/>
      <c r="I40" s="14"/>
      <c r="J40" s="14">
        <f t="shared" si="0"/>
        <v>28.940700000000003</v>
      </c>
      <c r="K40" s="14">
        <f t="shared" si="1"/>
        <v>57.881400000000006</v>
      </c>
      <c r="L40" s="14">
        <f t="shared" si="2"/>
        <v>86.822100000000006</v>
      </c>
      <c r="M40" s="14"/>
      <c r="N40" s="14"/>
      <c r="O40" s="14">
        <f t="shared" si="3"/>
        <v>217.05525</v>
      </c>
      <c r="P40" s="14">
        <f t="shared" si="4"/>
        <v>289.40700000000004</v>
      </c>
      <c r="Q40" s="14">
        <f t="shared" si="5"/>
        <v>361.75875000000002</v>
      </c>
    </row>
    <row r="41" spans="1:17">
      <c r="A41" s="7"/>
      <c r="B41" s="12" t="s">
        <v>35</v>
      </c>
      <c r="C41" s="13"/>
      <c r="D41" s="10" t="s">
        <v>20</v>
      </c>
      <c r="E41" s="24">
        <v>10</v>
      </c>
      <c r="F41" s="30">
        <v>2769.45</v>
      </c>
      <c r="G41" s="30">
        <v>3877.23</v>
      </c>
      <c r="H41" s="14"/>
      <c r="I41" s="14"/>
      <c r="J41" s="14">
        <f t="shared" si="0"/>
        <v>27.694499999999998</v>
      </c>
      <c r="K41" s="14">
        <f t="shared" si="1"/>
        <v>55.388999999999996</v>
      </c>
      <c r="L41" s="14">
        <f t="shared" si="2"/>
        <v>83.083499999999987</v>
      </c>
      <c r="M41" s="14"/>
      <c r="N41" s="14"/>
      <c r="O41" s="14">
        <f t="shared" si="3"/>
        <v>207.70874999999998</v>
      </c>
      <c r="P41" s="14">
        <f t="shared" si="4"/>
        <v>276.94499999999999</v>
      </c>
      <c r="Q41" s="14">
        <f t="shared" si="5"/>
        <v>346.18124999999998</v>
      </c>
    </row>
    <row r="42" spans="1:17">
      <c r="A42" s="7"/>
      <c r="B42" s="12" t="s">
        <v>25</v>
      </c>
      <c r="C42" s="13"/>
      <c r="D42" s="10" t="s">
        <v>33</v>
      </c>
      <c r="E42" s="24">
        <v>9</v>
      </c>
      <c r="F42" s="30">
        <v>2650.18</v>
      </c>
      <c r="G42" s="30">
        <v>3710.25</v>
      </c>
      <c r="H42" s="14"/>
      <c r="I42" s="14"/>
      <c r="J42" s="14">
        <f t="shared" si="0"/>
        <v>26.501799999999999</v>
      </c>
      <c r="K42" s="14">
        <f t="shared" si="1"/>
        <v>53.003599999999999</v>
      </c>
      <c r="L42" s="14">
        <f t="shared" si="2"/>
        <v>79.505399999999995</v>
      </c>
      <c r="M42" s="14"/>
      <c r="N42" s="14"/>
      <c r="O42" s="14">
        <f t="shared" si="3"/>
        <v>198.76349999999999</v>
      </c>
      <c r="P42" s="14">
        <f t="shared" si="4"/>
        <v>265.01799999999997</v>
      </c>
      <c r="Q42" s="14">
        <f t="shared" si="5"/>
        <v>331.27249999999998</v>
      </c>
    </row>
    <row r="43" spans="1:17">
      <c r="A43" s="7"/>
      <c r="B43" s="12" t="s">
        <v>23</v>
      </c>
      <c r="C43" s="13" t="s">
        <v>26</v>
      </c>
      <c r="D43" s="10" t="s">
        <v>18</v>
      </c>
      <c r="E43" s="24">
        <v>8</v>
      </c>
      <c r="F43" s="30">
        <v>2507.2600000000002</v>
      </c>
      <c r="G43" s="30">
        <v>3510.16</v>
      </c>
      <c r="H43" s="14"/>
      <c r="I43" s="14"/>
      <c r="J43" s="14">
        <f t="shared" si="0"/>
        <v>25.072600000000001</v>
      </c>
      <c r="K43" s="14">
        <f t="shared" si="1"/>
        <v>50.145200000000003</v>
      </c>
      <c r="L43" s="14">
        <f t="shared" si="2"/>
        <v>75.217799999999997</v>
      </c>
      <c r="M43" s="14"/>
      <c r="N43" s="14"/>
      <c r="O43" s="14">
        <f t="shared" si="3"/>
        <v>188.0445</v>
      </c>
      <c r="P43" s="14">
        <f t="shared" si="4"/>
        <v>250.72600000000003</v>
      </c>
      <c r="Q43" s="14">
        <f t="shared" si="5"/>
        <v>313.40750000000003</v>
      </c>
    </row>
    <row r="44" spans="1:17">
      <c r="A44" s="7"/>
      <c r="B44" s="12" t="s">
        <v>25</v>
      </c>
      <c r="C44" s="13"/>
      <c r="D44" s="10" t="s">
        <v>32</v>
      </c>
      <c r="E44" s="24">
        <v>7</v>
      </c>
      <c r="F44" s="30">
        <v>2399.3000000000002</v>
      </c>
      <c r="G44" s="30">
        <v>3359.02</v>
      </c>
      <c r="H44" s="14"/>
      <c r="I44" s="14"/>
      <c r="J44" s="14">
        <f t="shared" si="0"/>
        <v>23.993000000000002</v>
      </c>
      <c r="K44" s="14">
        <f t="shared" si="1"/>
        <v>47.986000000000004</v>
      </c>
      <c r="L44" s="14">
        <f t="shared" si="2"/>
        <v>71.978999999999999</v>
      </c>
      <c r="M44" s="14"/>
      <c r="N44" s="14"/>
      <c r="O44" s="14">
        <f t="shared" si="3"/>
        <v>179.94750000000002</v>
      </c>
      <c r="P44" s="14">
        <f t="shared" si="4"/>
        <v>239.93000000000004</v>
      </c>
      <c r="Q44" s="14">
        <f t="shared" si="5"/>
        <v>299.91250000000002</v>
      </c>
    </row>
    <row r="45" spans="1:17">
      <c r="A45" s="7"/>
      <c r="B45" s="12" t="s">
        <v>18</v>
      </c>
      <c r="C45" s="11"/>
      <c r="D45" s="10" t="s">
        <v>27</v>
      </c>
      <c r="E45" s="24">
        <v>6</v>
      </c>
      <c r="F45" s="30">
        <v>2295.9899999999998</v>
      </c>
      <c r="G45" s="30">
        <v>3214.39</v>
      </c>
      <c r="H45" s="14"/>
      <c r="I45" s="14"/>
      <c r="J45" s="14">
        <f t="shared" si="0"/>
        <v>22.959899999999998</v>
      </c>
      <c r="K45" s="14">
        <f t="shared" si="1"/>
        <v>45.919799999999995</v>
      </c>
      <c r="L45" s="14">
        <f t="shared" si="2"/>
        <v>68.879699999999985</v>
      </c>
      <c r="M45" s="14"/>
      <c r="N45" s="14"/>
      <c r="O45" s="14">
        <f t="shared" si="3"/>
        <v>172.19924999999998</v>
      </c>
      <c r="P45" s="14">
        <f t="shared" si="4"/>
        <v>229.59899999999999</v>
      </c>
      <c r="Q45" s="14">
        <f t="shared" si="5"/>
        <v>286.99874999999997</v>
      </c>
    </row>
    <row r="46" spans="1:17">
      <c r="A46" s="7"/>
      <c r="B46" s="12" t="s">
        <v>28</v>
      </c>
      <c r="C46" s="13"/>
      <c r="D46" s="10" t="s">
        <v>20</v>
      </c>
      <c r="E46" s="24">
        <v>5</v>
      </c>
      <c r="F46" s="30">
        <v>2197.12</v>
      </c>
      <c r="G46" s="30">
        <v>3075.97</v>
      </c>
      <c r="H46" s="14"/>
      <c r="I46" s="14"/>
      <c r="J46" s="14">
        <f t="shared" si="0"/>
        <v>21.9712</v>
      </c>
      <c r="K46" s="14">
        <f t="shared" si="1"/>
        <v>43.942399999999999</v>
      </c>
      <c r="L46" s="14">
        <f t="shared" si="2"/>
        <v>65.913599999999988</v>
      </c>
      <c r="M46" s="14"/>
      <c r="N46" s="14"/>
      <c r="O46" s="14">
        <f t="shared" si="3"/>
        <v>164.78399999999999</v>
      </c>
      <c r="P46" s="14">
        <f t="shared" si="4"/>
        <v>219.71199999999999</v>
      </c>
      <c r="Q46" s="14">
        <f t="shared" si="5"/>
        <v>274.64</v>
      </c>
    </row>
    <row r="47" spans="1:17">
      <c r="A47" s="7"/>
      <c r="B47" s="12"/>
      <c r="C47" s="13"/>
      <c r="D47" s="10" t="s">
        <v>29</v>
      </c>
      <c r="E47" s="24">
        <v>4</v>
      </c>
      <c r="F47" s="30">
        <v>2102.5</v>
      </c>
      <c r="G47" s="30">
        <v>2943.5</v>
      </c>
      <c r="H47" s="14"/>
      <c r="I47" s="14"/>
      <c r="J47" s="14">
        <f t="shared" si="0"/>
        <v>21.025000000000002</v>
      </c>
      <c r="K47" s="14">
        <f t="shared" si="1"/>
        <v>42.050000000000004</v>
      </c>
      <c r="L47" s="14">
        <f t="shared" si="2"/>
        <v>63.074999999999996</v>
      </c>
      <c r="M47" s="14"/>
      <c r="N47" s="14"/>
      <c r="O47" s="14">
        <f t="shared" si="3"/>
        <v>157.6875</v>
      </c>
      <c r="P47" s="14">
        <f t="shared" si="4"/>
        <v>210.25</v>
      </c>
      <c r="Q47" s="14">
        <f t="shared" si="5"/>
        <v>262.8125</v>
      </c>
    </row>
    <row r="48" spans="1:17">
      <c r="A48" s="7"/>
      <c r="B48" s="12"/>
      <c r="C48" s="13" t="s">
        <v>18</v>
      </c>
      <c r="D48" s="10" t="s">
        <v>18</v>
      </c>
      <c r="E48" s="24">
        <v>3</v>
      </c>
      <c r="F48" s="30">
        <v>1989.12</v>
      </c>
      <c r="G48" s="30">
        <v>2784.77</v>
      </c>
      <c r="H48" s="14"/>
      <c r="I48" s="14"/>
      <c r="J48" s="14">
        <f t="shared" si="0"/>
        <v>19.891199999999998</v>
      </c>
      <c r="K48" s="14">
        <f t="shared" si="1"/>
        <v>39.782399999999996</v>
      </c>
      <c r="L48" s="14">
        <f t="shared" si="2"/>
        <v>59.673599999999993</v>
      </c>
      <c r="M48" s="14"/>
      <c r="N48" s="14"/>
      <c r="O48" s="14">
        <f t="shared" si="3"/>
        <v>149.184</v>
      </c>
      <c r="P48" s="14">
        <f t="shared" si="4"/>
        <v>198.91200000000001</v>
      </c>
      <c r="Q48" s="14">
        <f t="shared" si="5"/>
        <v>248.64</v>
      </c>
    </row>
    <row r="49" spans="1:17">
      <c r="A49" s="7"/>
      <c r="B49" s="12"/>
      <c r="C49" s="13"/>
      <c r="D49" s="10" t="s">
        <v>23</v>
      </c>
      <c r="E49" s="24">
        <v>2</v>
      </c>
      <c r="F49" s="30">
        <v>1903.46</v>
      </c>
      <c r="G49" s="30">
        <v>2664.84</v>
      </c>
      <c r="H49" s="14"/>
      <c r="I49" s="14"/>
      <c r="J49" s="14">
        <f t="shared" si="0"/>
        <v>19.034600000000001</v>
      </c>
      <c r="K49" s="14">
        <f t="shared" si="1"/>
        <v>38.069200000000002</v>
      </c>
      <c r="L49" s="14">
        <f t="shared" si="2"/>
        <v>57.1038</v>
      </c>
      <c r="M49" s="14"/>
      <c r="N49" s="14"/>
      <c r="O49" s="14">
        <f t="shared" si="3"/>
        <v>142.7595</v>
      </c>
      <c r="P49" s="14">
        <f t="shared" si="4"/>
        <v>190.346</v>
      </c>
      <c r="Q49" s="14">
        <f t="shared" si="5"/>
        <v>237.9325</v>
      </c>
    </row>
    <row r="50" spans="1:17">
      <c r="A50" s="7"/>
      <c r="B50" s="18"/>
      <c r="C50" s="13"/>
      <c r="D50" s="11"/>
      <c r="E50" s="24">
        <v>1</v>
      </c>
      <c r="F50" s="30">
        <v>1821.49</v>
      </c>
      <c r="G50" s="30">
        <v>2550.09</v>
      </c>
      <c r="H50" s="14"/>
      <c r="I50" s="14"/>
      <c r="J50" s="14">
        <f t="shared" si="0"/>
        <v>18.2149</v>
      </c>
      <c r="K50" s="14">
        <f t="shared" si="1"/>
        <v>36.4298</v>
      </c>
      <c r="L50" s="14">
        <f t="shared" si="2"/>
        <v>54.6447</v>
      </c>
      <c r="M50" s="14"/>
      <c r="N50" s="14"/>
      <c r="O50" s="14">
        <f t="shared" si="3"/>
        <v>136.61175</v>
      </c>
      <c r="P50" s="14">
        <f t="shared" si="4"/>
        <v>182.149</v>
      </c>
      <c r="Q50" s="14">
        <f t="shared" si="5"/>
        <v>227.68625</v>
      </c>
    </row>
    <row r="51" spans="1:17" ht="6" customHeight="1">
      <c r="B51" s="2"/>
      <c r="C51" s="19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>
      <c r="B52" s="2" t="s">
        <v>36</v>
      </c>
      <c r="C52" s="2"/>
      <c r="D52" s="2" t="s">
        <v>38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>
      <c r="B53" s="2"/>
      <c r="C53" s="2"/>
      <c r="D53" s="20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D54" s="6"/>
    </row>
    <row r="63" spans="1:17">
      <c r="B63" s="21"/>
      <c r="E63" s="21"/>
      <c r="F63" s="22"/>
    </row>
    <row r="64" spans="1:17">
      <c r="E64" s="21"/>
      <c r="F64" s="21"/>
    </row>
    <row r="65" spans="5:5">
      <c r="E65" s="21"/>
    </row>
    <row r="66" spans="5:5">
      <c r="E66" s="21"/>
    </row>
  </sheetData>
  <mergeCells count="13">
    <mergeCell ref="F10:F11"/>
    <mergeCell ref="J10:L10"/>
    <mergeCell ref="N10:Q10"/>
    <mergeCell ref="B5:Q5"/>
    <mergeCell ref="B7:E7"/>
    <mergeCell ref="F7:F9"/>
    <mergeCell ref="G7:Q7"/>
    <mergeCell ref="B8:E11"/>
    <mergeCell ref="G8:H8"/>
    <mergeCell ref="I8:Q8"/>
    <mergeCell ref="G9:H9"/>
    <mergeCell ref="I9:L9"/>
    <mergeCell ref="M9:Q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III-a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2016-01-05T14:10:11Z</dcterms:created>
  <dcterms:modified xsi:type="dcterms:W3CDTF">2024-03-12T20:34:39Z</dcterms:modified>
</cp:coreProperties>
</file>