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kason\Desktop\"/>
    </mc:Choice>
  </mc:AlternateContent>
  <bookViews>
    <workbookView xWindow="480" yWindow="120" windowWidth="18195" windowHeight="12330"/>
  </bookViews>
  <sheets>
    <sheet name="ANEXO III-a" sheetId="1" r:id="rId1"/>
  </sheets>
  <calcPr calcId="162913"/>
</workbook>
</file>

<file path=xl/calcChain.xml><?xml version="1.0" encoding="utf-8"?>
<calcChain xmlns="http://schemas.openxmlformats.org/spreadsheetml/2006/main">
  <c r="L44" i="1" l="1"/>
  <c r="K44" i="1"/>
  <c r="N26" i="1" l="1"/>
  <c r="N27" i="1"/>
  <c r="N28" i="1"/>
  <c r="N29" i="1"/>
  <c r="N30" i="1"/>
  <c r="N31" i="1"/>
  <c r="N32" i="1"/>
  <c r="N33" i="1"/>
  <c r="N34" i="1"/>
  <c r="N35" i="1"/>
  <c r="N36" i="1"/>
  <c r="N37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5" i="1"/>
  <c r="L46" i="1"/>
  <c r="L47" i="1"/>
  <c r="L48" i="1"/>
  <c r="L49" i="1"/>
  <c r="L50" i="1"/>
  <c r="L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50" i="1"/>
  <c r="K12" i="1"/>
  <c r="J13" i="1"/>
  <c r="J14" i="1"/>
  <c r="J15" i="1"/>
  <c r="J16" i="1"/>
  <c r="J17" i="1"/>
  <c r="J18" i="1"/>
  <c r="J19" i="1"/>
  <c r="J20" i="1"/>
  <c r="J21" i="1"/>
  <c r="J22" i="1"/>
  <c r="J23" i="1"/>
  <c r="J24" i="1"/>
  <c r="J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5" i="1"/>
  <c r="P46" i="1"/>
  <c r="P47" i="1"/>
  <c r="P48" i="1"/>
  <c r="P49" i="1"/>
  <c r="P50" i="1"/>
  <c r="P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5" i="1"/>
  <c r="O46" i="1"/>
  <c r="O47" i="1"/>
  <c r="O48" i="1"/>
  <c r="O49" i="1"/>
  <c r="O50" i="1"/>
  <c r="O12" i="1"/>
</calcChain>
</file>

<file path=xl/sharedStrings.xml><?xml version="1.0" encoding="utf-8"?>
<sst xmlns="http://schemas.openxmlformats.org/spreadsheetml/2006/main" count="214" uniqueCount="174">
  <si>
    <t>PODER JUDICIÁRIO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</si>
  <si>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</si>
  <si>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</si>
  <si>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</si>
  <si>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</si>
  <si>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</si>
  <si>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</si>
  <si>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</si>
  <si>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</si>
  <si>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</si>
  <si>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</si>
  <si>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</si>
  <si>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</si>
  <si>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</si>
  <si>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</si>
  <si>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</si>
  <si>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</si>
  <si>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</si>
  <si>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</si>
  <si>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</si>
  <si>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</si>
  <si>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</si>
  <si>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</si>
  <si>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</si>
  <si>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</si>
  <si>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</si>
  <si>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</si>
  <si>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</si>
  <si>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</si>
  <si>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</si>
  <si>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</si>
  <si>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</si>
  <si>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</si>
  <si>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</si>
  <si>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</si>
  <si>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</si>
  <si>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 xml:space="preserve">Observações: </t>
  </si>
  <si>
    <t>a) Legislação de referência: Lei 14.523/23 (DOU 10/01/2023)</t>
  </si>
  <si>
    <t>UNIDADE: TRIBUNAL REGIONAL FEDERAL DA 3ª REGIÃO</t>
  </si>
  <si>
    <t>ÓRGÃO: JUSTIÇA FEDERAL</t>
  </si>
  <si>
    <t xml:space="preserve">Data de início da vigência: </t>
  </si>
  <si>
    <t>9.292,14</t>
  </si>
  <si>
    <t>9.021,50</t>
  </si>
  <si>
    <t>8.758,73</t>
  </si>
  <si>
    <t>8.503,62</t>
  </si>
  <si>
    <t>8.255,95</t>
  </si>
  <si>
    <t>7.810,73</t>
  </si>
  <si>
    <t>7.583,23</t>
  </si>
  <si>
    <t>7.362,37</t>
  </si>
  <si>
    <t>7.147,92</t>
  </si>
  <si>
    <t>6.939,75</t>
  </si>
  <si>
    <t>6.565,50</t>
  </si>
  <si>
    <t>6.374,26</t>
  </si>
  <si>
    <t>6.188,61</t>
  </si>
  <si>
    <t>5.663,47</t>
  </si>
  <si>
    <t>5.498,51</t>
  </si>
  <si>
    <t>5.338,36</t>
  </si>
  <si>
    <t>5.182,88</t>
  </si>
  <si>
    <t>5.031,90</t>
  </si>
  <si>
    <t>4.760,56</t>
  </si>
  <si>
    <t>4.621,90</t>
  </si>
  <si>
    <t>4.487,29</t>
  </si>
  <si>
    <t>4.356,59</t>
  </si>
  <si>
    <t>4.229,69</t>
  </si>
  <si>
    <t>4.001,60</t>
  </si>
  <si>
    <t>3.885,06</t>
  </si>
  <si>
    <t>3.771,88</t>
  </si>
  <si>
    <t>3.354,11</t>
  </si>
  <si>
    <t>3.209,70</t>
  </si>
  <si>
    <t>3.071,48</t>
  </si>
  <si>
    <t>2.939,22</t>
  </si>
  <si>
    <t>2.812,64</t>
  </si>
  <si>
    <t>2.660,96</t>
  </si>
  <si>
    <t>2.546,38</t>
  </si>
  <si>
    <t>2.436,73</t>
  </si>
  <si>
    <t>2.331,80</t>
  </si>
  <si>
    <t>2.231,38</t>
  </si>
  <si>
    <t>2.111,05</t>
  </si>
  <si>
    <t>2.020,14</t>
  </si>
  <si>
    <t>1.933,15</t>
  </si>
  <si>
    <t>13.009,00</t>
  </si>
  <si>
    <t>12.630,10</t>
  </si>
  <si>
    <t>12.262,22</t>
  </si>
  <si>
    <t>11.905,07</t>
  </si>
  <si>
    <t>11.558,33</t>
  </si>
  <si>
    <t>10.935,02</t>
  </si>
  <si>
    <t>10.616,52</t>
  </si>
  <si>
    <t>10.307,32</t>
  </si>
  <si>
    <t>10.007,09</t>
  </si>
  <si>
    <t>9.715,65</t>
  </si>
  <si>
    <t>9.191,70</t>
  </si>
  <si>
    <t>8.923,96</t>
  </si>
  <si>
    <t>8.664,05</t>
  </si>
  <si>
    <t>7.928,86</t>
  </si>
  <si>
    <t>7.697,91</t>
  </si>
  <si>
    <t>7.473,70</t>
  </si>
  <si>
    <t>7.256,03</t>
  </si>
  <si>
    <t>7.044,66</t>
  </si>
  <si>
    <t>6.664,78</t>
  </si>
  <si>
    <t>6.470,66</t>
  </si>
  <si>
    <t>6.282,21</t>
  </si>
  <si>
    <t>6.099,23</t>
  </si>
  <si>
    <t>5.921,57</t>
  </si>
  <si>
    <t>5.602,24</t>
  </si>
  <si>
    <t>5.439,08</t>
  </si>
  <si>
    <t>5.280,63</t>
  </si>
  <si>
    <t>4.695,75</t>
  </si>
  <si>
    <t>4.493,58</t>
  </si>
  <si>
    <t>4.300,07</t>
  </si>
  <si>
    <t>4.114,91</t>
  </si>
  <si>
    <t>3.937,70</t>
  </si>
  <si>
    <t>3.725,34</t>
  </si>
  <si>
    <t>3.564,93</t>
  </si>
  <si>
    <t>3.411,42</t>
  </si>
  <si>
    <t>3.264,52</t>
  </si>
  <si>
    <t>3.123,93</t>
  </si>
  <si>
    <t>2.955,47</t>
  </si>
  <si>
    <t>2.828,20</t>
  </si>
  <si>
    <t>3.252,25</t>
  </si>
  <si>
    <t>3.157,53</t>
  </si>
  <si>
    <t>3.065,56</t>
  </si>
  <si>
    <t>2.976,27</t>
  </si>
  <si>
    <t>2.889,58</t>
  </si>
  <si>
    <t>2.733,76</t>
  </si>
  <si>
    <t>2.654,13</t>
  </si>
  <si>
    <t>2.576,83</t>
  </si>
  <si>
    <t>2.501,77</t>
  </si>
  <si>
    <t>2.428,91</t>
  </si>
  <si>
    <t>2.297,93</t>
  </si>
  <si>
    <t>2.230,99</t>
  </si>
  <si>
    <t>2.166,01</t>
  </si>
  <si>
    <t>1.982,21</t>
  </si>
  <si>
    <t>1.924,48</t>
  </si>
  <si>
    <t>1.868,43</t>
  </si>
  <si>
    <t>1.814,01</t>
  </si>
  <si>
    <t>1.761,17</t>
  </si>
  <si>
    <t>1.666,20</t>
  </si>
  <si>
    <t>1.617,67</t>
  </si>
  <si>
    <t>1.570,55</t>
  </si>
  <si>
    <t>1.524,81</t>
  </si>
  <si>
    <t>1.480,39</t>
  </si>
  <si>
    <t>1.400,56</t>
  </si>
  <si>
    <t>1.359,77</t>
  </si>
  <si>
    <t>1.320,16</t>
  </si>
  <si>
    <t>56,63</t>
  </si>
  <si>
    <t>54,99</t>
  </si>
  <si>
    <t>53,38</t>
  </si>
  <si>
    <t>51,83</t>
  </si>
  <si>
    <t>50,32</t>
  </si>
  <si>
    <t>47,61</t>
  </si>
  <si>
    <t>46,22</t>
  </si>
  <si>
    <t>44,87</t>
  </si>
  <si>
    <t>43,57</t>
  </si>
  <si>
    <t>42,30</t>
  </si>
  <si>
    <t>40,02</t>
  </si>
  <si>
    <t>38,85</t>
  </si>
  <si>
    <t>37,72</t>
  </si>
  <si>
    <t>33,54</t>
  </si>
  <si>
    <t>32,10</t>
  </si>
  <si>
    <t>30,71</t>
  </si>
  <si>
    <t>29,39</t>
  </si>
  <si>
    <t>28,13</t>
  </si>
  <si>
    <t>26,61</t>
  </si>
  <si>
    <t>25,46</t>
  </si>
  <si>
    <t>24,37</t>
  </si>
  <si>
    <t>23,32</t>
  </si>
  <si>
    <t>22,31</t>
  </si>
  <si>
    <t>21,11</t>
  </si>
  <si>
    <t>20,20</t>
  </si>
  <si>
    <t>19,33</t>
  </si>
  <si>
    <t>190,98</t>
  </si>
  <si>
    <t>254,64</t>
  </si>
  <si>
    <t>318,30</t>
  </si>
  <si>
    <t>2.706,41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</si>
</sst>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9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2" fillId="9" borderId="10"/>
    <xf numFmtId="0" fontId="21" fillId="9" borderId="10" applyNumberFormat="0" applyAlignment="0" applyProtection="0"/>
    <xf numFmtId="0" fontId="21" fillId="9" borderId="10" applyNumberFormat="0" applyAlignment="0" applyProtection="0"/>
    <xf numFmtId="0" fontId="23" fillId="0" borderId="0">
      <alignment vertical="center"/>
    </xf>
    <xf numFmtId="0" fontId="24" fillId="22" borderId="11" applyNumberFormat="0" applyAlignment="0" applyProtection="0"/>
    <xf numFmtId="0" fontId="24" fillId="22" borderId="11" applyNumberFormat="0" applyAlignment="0" applyProtection="0"/>
    <xf numFmtId="0" fontId="25" fillId="22" borderId="11"/>
    <xf numFmtId="0" fontId="24" fillId="22" borderId="11" applyNumberFormat="0" applyAlignment="0" applyProtection="0"/>
    <xf numFmtId="0" fontId="24" fillId="22" borderId="11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2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4" fillId="22" borderId="11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9" borderId="10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0" applyNumberFormat="0" applyAlignment="0" applyProtection="0"/>
    <xf numFmtId="0" fontId="30" fillId="0" borderId="17">
      <alignment horizontal="center"/>
    </xf>
    <xf numFmtId="0" fontId="37" fillId="0" borderId="18">
      <alignment horizontal="center"/>
    </xf>
    <xf numFmtId="172" fontId="8" fillId="0" borderId="0"/>
    <xf numFmtId="0" fontId="26" fillId="0" borderId="12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41" fillId="9" borderId="20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0" applyNumberFormat="0" applyAlignment="0" applyProtection="0"/>
    <xf numFmtId="0" fontId="41" fillId="9" borderId="20" applyNumberFormat="0" applyAlignment="0" applyProtection="0"/>
    <xf numFmtId="0" fontId="42" fillId="9" borderId="20"/>
    <xf numFmtId="0" fontId="41" fillId="9" borderId="20" applyNumberFormat="0" applyAlignment="0" applyProtection="0"/>
    <xf numFmtId="0" fontId="41" fillId="9" borderId="20" applyNumberFormat="0" applyAlignment="0" applyProtection="0"/>
    <xf numFmtId="38" fontId="8" fillId="0" borderId="0"/>
    <xf numFmtId="38" fontId="43" fillId="0" borderId="21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2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9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3"/>
    <xf numFmtId="2" fontId="55" fillId="0" borderId="0">
      <protection locked="0"/>
    </xf>
    <xf numFmtId="2" fontId="55" fillId="0" borderId="0">
      <protection locked="0"/>
    </xf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4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8" fontId="2" fillId="2" borderId="4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4" fontId="2" fillId="25" borderId="1" xfId="251" applyNumberFormat="1" applyFont="1" applyFill="1" applyBorder="1" applyAlignment="1">
      <alignment horizontal="right"/>
    </xf>
    <xf numFmtId="4" fontId="2" fillId="25" borderId="1" xfId="0" applyNumberFormat="1" applyFont="1" applyFill="1" applyBorder="1" applyAlignment="1">
      <alignment vertical="center"/>
    </xf>
    <xf numFmtId="181" fontId="2" fillId="25" borderId="1" xfId="251" applyNumberFormat="1" applyFont="1" applyFill="1" applyBorder="1" applyAlignment="1">
      <alignment horizontal="center"/>
    </xf>
    <xf numFmtId="4" fontId="2" fillId="25" borderId="1" xfId="0" applyNumberFormat="1" applyFont="1" applyFill="1" applyBorder="1" applyAlignment="1">
      <alignment horizontal="center" vertical="center"/>
    </xf>
    <xf numFmtId="4" fontId="2" fillId="25" borderId="1" xfId="0" applyNumberFormat="1" applyFont="1" applyFill="1" applyBorder="1" applyAlignment="1">
      <alignment horizontal="right" vertical="center"/>
    </xf>
    <xf numFmtId="0" fontId="0" fillId="25" borderId="0" xfId="0" applyFill="1"/>
    <xf numFmtId="181" fontId="2" fillId="25" borderId="1" xfId="251" applyNumberFormat="1" applyFont="1" applyFill="1" applyBorder="1"/>
    <xf numFmtId="0" fontId="0" fillId="25" borderId="1" xfId="0" applyFill="1" applyBorder="1" applyAlignment="1">
      <alignment horizontal="right"/>
    </xf>
    <xf numFmtId="0" fontId="2" fillId="25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tabSelected="1" zoomScale="115" zoomScaleNormal="115" workbookViewId="0">
      <selection activeCell="B5" sqref="B5:Q5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B2" s="1" t="s">
        <v>39</v>
      </c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1" t="s">
        <v>38</v>
      </c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>
      <c r="B4" s="2" t="s">
        <v>40</v>
      </c>
      <c r="C4" s="2"/>
      <c r="D4" s="2"/>
      <c r="E4" s="2"/>
      <c r="F4" s="42">
        <v>45689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>
      <c r="B5" s="39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8"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ht="19.5" customHeight="1">
      <c r="B7" s="37" t="s">
        <v>3</v>
      </c>
      <c r="C7" s="37"/>
      <c r="D7" s="37"/>
      <c r="E7" s="37"/>
      <c r="F7" s="37" t="s">
        <v>4</v>
      </c>
      <c r="G7" s="37" t="s">
        <v>5</v>
      </c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8" ht="19.5" customHeight="1">
      <c r="B8" s="37" t="s">
        <v>6</v>
      </c>
      <c r="C8" s="37"/>
      <c r="D8" s="37"/>
      <c r="E8" s="37"/>
      <c r="F8" s="37"/>
      <c r="G8" s="40" t="s">
        <v>7</v>
      </c>
      <c r="H8" s="40"/>
      <c r="I8" s="37" t="s">
        <v>8</v>
      </c>
      <c r="J8" s="37"/>
      <c r="K8" s="37"/>
      <c r="L8" s="37"/>
      <c r="M8" s="37"/>
      <c r="N8" s="37"/>
      <c r="O8" s="37"/>
      <c r="P8" s="37"/>
      <c r="Q8" s="37"/>
    </row>
    <row r="9" spans="1:18" ht="19.5" customHeight="1">
      <c r="B9" s="37"/>
      <c r="C9" s="37"/>
      <c r="D9" s="37"/>
      <c r="E9" s="37"/>
      <c r="F9" s="37"/>
      <c r="G9" s="41" t="s">
        <v>9</v>
      </c>
      <c r="H9" s="41"/>
      <c r="I9" s="37" t="s">
        <v>10</v>
      </c>
      <c r="J9" s="37"/>
      <c r="K9" s="37"/>
      <c r="L9" s="37"/>
      <c r="M9" s="37" t="s">
        <v>9</v>
      </c>
      <c r="N9" s="37"/>
      <c r="O9" s="37"/>
      <c r="P9" s="37"/>
      <c r="Q9" s="37"/>
    </row>
    <row r="10" spans="1:18" ht="19.5" customHeight="1">
      <c r="B10" s="37"/>
      <c r="C10" s="37"/>
      <c r="D10" s="37"/>
      <c r="E10" s="37"/>
      <c r="F10" s="37" t="s">
        <v>9</v>
      </c>
      <c r="G10" s="4" t="s">
        <v>11</v>
      </c>
      <c r="H10" s="5" t="s">
        <v>12</v>
      </c>
      <c r="I10" s="5" t="s">
        <v>13</v>
      </c>
      <c r="J10" s="37" t="s">
        <v>14</v>
      </c>
      <c r="K10" s="37"/>
      <c r="L10" s="37"/>
      <c r="M10" s="5" t="s">
        <v>15</v>
      </c>
      <c r="N10" s="37" t="s">
        <v>16</v>
      </c>
      <c r="O10" s="37"/>
      <c r="P10" s="37"/>
      <c r="Q10" s="37"/>
      <c r="R10" s="6"/>
    </row>
    <row r="11" spans="1:18" ht="15.75" customHeight="1">
      <c r="B11" s="37"/>
      <c r="C11" s="37"/>
      <c r="D11" s="37"/>
      <c r="E11" s="37"/>
      <c r="F11" s="38"/>
      <c r="G11" s="24">
        <v>1.4</v>
      </c>
      <c r="H11" s="25" t="s">
        <v>17</v>
      </c>
      <c r="I11" s="26">
        <v>0.35</v>
      </c>
      <c r="J11" s="26">
        <v>0.01</v>
      </c>
      <c r="K11" s="26">
        <v>0.02</v>
      </c>
      <c r="L11" s="26">
        <v>0.03</v>
      </c>
      <c r="M11" s="26">
        <v>0.35</v>
      </c>
      <c r="N11" s="26">
        <v>0.05</v>
      </c>
      <c r="O11" s="27">
        <v>7.4999999999999997E-2</v>
      </c>
      <c r="P11" s="26">
        <v>0.1</v>
      </c>
      <c r="Q11" s="27">
        <v>0.125</v>
      </c>
    </row>
    <row r="12" spans="1:18">
      <c r="A12" s="7"/>
      <c r="B12" s="8"/>
      <c r="C12" s="9"/>
      <c r="D12" s="10"/>
      <c r="E12" s="22">
        <v>13</v>
      </c>
      <c r="F12" s="28" t="s">
        <v>41</v>
      </c>
      <c r="G12" s="28" t="s">
        <v>80</v>
      </c>
      <c r="H12" s="29"/>
      <c r="I12" s="29"/>
      <c r="J12" s="29">
        <f>F12*0.01</f>
        <v>92.921399999999991</v>
      </c>
      <c r="K12" s="29">
        <f>F12*0.02</f>
        <v>185.84279999999998</v>
      </c>
      <c r="L12" s="29">
        <f>F12*0.03</f>
        <v>278.76419999999996</v>
      </c>
      <c r="M12" s="30" t="s">
        <v>118</v>
      </c>
      <c r="N12" s="29"/>
      <c r="O12" s="29">
        <f>F12*0.075</f>
        <v>696.91049999999996</v>
      </c>
      <c r="P12" s="29">
        <f>F12*0.1</f>
        <v>929.21399999999994</v>
      </c>
      <c r="Q12" s="29">
        <f>F12*0.125</f>
        <v>1161.5174999999999</v>
      </c>
    </row>
    <row r="13" spans="1:18">
      <c r="A13" s="7"/>
      <c r="B13" s="12" t="s">
        <v>18</v>
      </c>
      <c r="C13" s="13" t="s">
        <v>19</v>
      </c>
      <c r="D13" s="10"/>
      <c r="E13" s="23">
        <v>12</v>
      </c>
      <c r="F13" s="28" t="s">
        <v>42</v>
      </c>
      <c r="G13" s="28" t="s">
        <v>81</v>
      </c>
      <c r="H13" s="29"/>
      <c r="I13" s="29"/>
      <c r="J13" s="29">
        <f t="shared" ref="J13:J24" si="0">F13*0.01</f>
        <v>90.215000000000003</v>
      </c>
      <c r="K13" s="29">
        <f t="shared" ref="K13:K44" si="1">F13*0.02</f>
        <v>180.43</v>
      </c>
      <c r="L13" s="29">
        <f t="shared" ref="L13:L44" si="2">F13*0.03</f>
        <v>270.64499999999998</v>
      </c>
      <c r="M13" s="30" t="s">
        <v>119</v>
      </c>
      <c r="N13" s="29"/>
      <c r="O13" s="29">
        <f t="shared" ref="O13:O43" si="3">F13*0.075</f>
        <v>676.61249999999995</v>
      </c>
      <c r="P13" s="29">
        <f t="shared" ref="P13:P43" si="4">F13*0.1</f>
        <v>902.15000000000009</v>
      </c>
      <c r="Q13" s="29">
        <f t="shared" ref="Q13:Q43" si="5">F13*0.125</f>
        <v>1127.6875</v>
      </c>
    </row>
    <row r="14" spans="1:18">
      <c r="A14" s="7"/>
      <c r="B14" s="13" t="s">
        <v>20</v>
      </c>
      <c r="C14" s="11"/>
      <c r="D14" s="10" t="s">
        <v>21</v>
      </c>
      <c r="E14" s="23">
        <v>11</v>
      </c>
      <c r="F14" s="28" t="s">
        <v>43</v>
      </c>
      <c r="G14" s="28" t="s">
        <v>82</v>
      </c>
      <c r="H14" s="29"/>
      <c r="I14" s="29"/>
      <c r="J14" s="29">
        <f t="shared" si="0"/>
        <v>87.587299999999999</v>
      </c>
      <c r="K14" s="29">
        <f t="shared" si="1"/>
        <v>175.1746</v>
      </c>
      <c r="L14" s="29">
        <f t="shared" si="2"/>
        <v>262.76189999999997</v>
      </c>
      <c r="M14" s="30" t="s">
        <v>120</v>
      </c>
      <c r="N14" s="29"/>
      <c r="O14" s="29">
        <f t="shared" si="3"/>
        <v>656.90474999999992</v>
      </c>
      <c r="P14" s="29">
        <f t="shared" si="4"/>
        <v>875.87300000000005</v>
      </c>
      <c r="Q14" s="29">
        <f t="shared" si="5"/>
        <v>1094.8412499999999</v>
      </c>
    </row>
    <row r="15" spans="1:18">
      <c r="A15" s="7"/>
      <c r="B15" s="12" t="s">
        <v>18</v>
      </c>
      <c r="C15" s="13"/>
      <c r="D15" s="10" t="s">
        <v>22</v>
      </c>
      <c r="E15" s="23">
        <v>10</v>
      </c>
      <c r="F15" s="28" t="s">
        <v>44</v>
      </c>
      <c r="G15" s="28" t="s">
        <v>83</v>
      </c>
      <c r="H15" s="29"/>
      <c r="I15" s="29"/>
      <c r="J15" s="29">
        <f t="shared" si="0"/>
        <v>85.036200000000008</v>
      </c>
      <c r="K15" s="29">
        <f t="shared" si="1"/>
        <v>170.07240000000002</v>
      </c>
      <c r="L15" s="29">
        <f t="shared" si="2"/>
        <v>255.10860000000002</v>
      </c>
      <c r="M15" s="30" t="s">
        <v>121</v>
      </c>
      <c r="N15" s="29"/>
      <c r="O15" s="29">
        <f t="shared" si="3"/>
        <v>637.77150000000006</v>
      </c>
      <c r="P15" s="29">
        <f t="shared" si="4"/>
        <v>850.36200000000008</v>
      </c>
      <c r="Q15" s="29">
        <f t="shared" si="5"/>
        <v>1062.9525000000001</v>
      </c>
    </row>
    <row r="16" spans="1:18">
      <c r="A16" s="7"/>
      <c r="B16" s="12" t="s">
        <v>23</v>
      </c>
      <c r="C16" s="13"/>
      <c r="D16" s="10" t="s">
        <v>24</v>
      </c>
      <c r="E16" s="23">
        <v>9</v>
      </c>
      <c r="F16" s="28" t="s">
        <v>45</v>
      </c>
      <c r="G16" s="28" t="s">
        <v>84</v>
      </c>
      <c r="H16" s="29"/>
      <c r="I16" s="29"/>
      <c r="J16" s="29">
        <f t="shared" si="0"/>
        <v>82.559500000000014</v>
      </c>
      <c r="K16" s="29">
        <f t="shared" si="1"/>
        <v>165.11900000000003</v>
      </c>
      <c r="L16" s="29">
        <f t="shared" si="2"/>
        <v>247.67850000000001</v>
      </c>
      <c r="M16" s="30" t="s">
        <v>122</v>
      </c>
      <c r="N16" s="29"/>
      <c r="O16" s="29">
        <f t="shared" si="3"/>
        <v>619.19625000000008</v>
      </c>
      <c r="P16" s="29">
        <f t="shared" si="4"/>
        <v>825.59500000000014</v>
      </c>
      <c r="Q16" s="29">
        <f t="shared" si="5"/>
        <v>1031.9937500000001</v>
      </c>
    </row>
    <row r="17" spans="1:17">
      <c r="A17" s="7"/>
      <c r="B17" s="12" t="s">
        <v>25</v>
      </c>
      <c r="C17" s="13" t="s">
        <v>26</v>
      </c>
      <c r="D17" s="10" t="s">
        <v>27</v>
      </c>
      <c r="E17" s="23">
        <v>8</v>
      </c>
      <c r="F17" s="28" t="s">
        <v>46</v>
      </c>
      <c r="G17" s="28" t="s">
        <v>85</v>
      </c>
      <c r="H17" s="29"/>
      <c r="I17" s="29"/>
      <c r="J17" s="29">
        <f t="shared" si="0"/>
        <v>78.107299999999995</v>
      </c>
      <c r="K17" s="29">
        <f t="shared" si="1"/>
        <v>156.21459999999999</v>
      </c>
      <c r="L17" s="29">
        <f t="shared" si="2"/>
        <v>234.32189999999997</v>
      </c>
      <c r="M17" s="30" t="s">
        <v>123</v>
      </c>
      <c r="N17" s="29"/>
      <c r="O17" s="29">
        <f t="shared" si="3"/>
        <v>585.8047499999999</v>
      </c>
      <c r="P17" s="29">
        <f t="shared" si="4"/>
        <v>781.07299999999998</v>
      </c>
      <c r="Q17" s="29">
        <f t="shared" si="5"/>
        <v>976.34124999999995</v>
      </c>
    </row>
    <row r="18" spans="1:17">
      <c r="A18" s="7"/>
      <c r="B18" s="12" t="s">
        <v>21</v>
      </c>
      <c r="C18" s="13"/>
      <c r="D18" s="10" t="s">
        <v>28</v>
      </c>
      <c r="E18" s="23">
        <v>7</v>
      </c>
      <c r="F18" s="28" t="s">
        <v>47</v>
      </c>
      <c r="G18" s="28" t="s">
        <v>86</v>
      </c>
      <c r="H18" s="29"/>
      <c r="I18" s="29"/>
      <c r="J18" s="29">
        <f t="shared" si="0"/>
        <v>75.832300000000004</v>
      </c>
      <c r="K18" s="29">
        <f t="shared" si="1"/>
        <v>151.66460000000001</v>
      </c>
      <c r="L18" s="29">
        <f t="shared" si="2"/>
        <v>227.49689999999998</v>
      </c>
      <c r="M18" s="30" t="s">
        <v>124</v>
      </c>
      <c r="N18" s="29"/>
      <c r="O18" s="29">
        <f t="shared" si="3"/>
        <v>568.7422499999999</v>
      </c>
      <c r="P18" s="29">
        <f t="shared" si="4"/>
        <v>758.32299999999998</v>
      </c>
      <c r="Q18" s="29">
        <f t="shared" si="5"/>
        <v>947.90374999999995</v>
      </c>
    </row>
    <row r="19" spans="1:17">
      <c r="A19" s="7"/>
      <c r="B19" s="13" t="s">
        <v>29</v>
      </c>
      <c r="C19" s="13"/>
      <c r="D19" s="10" t="s">
        <v>25</v>
      </c>
      <c r="E19" s="23">
        <v>6</v>
      </c>
      <c r="F19" s="28" t="s">
        <v>48</v>
      </c>
      <c r="G19" s="28" t="s">
        <v>87</v>
      </c>
      <c r="H19" s="29"/>
      <c r="I19" s="29"/>
      <c r="J19" s="29">
        <f t="shared" si="0"/>
        <v>73.623699999999999</v>
      </c>
      <c r="K19" s="29">
        <f t="shared" si="1"/>
        <v>147.2474</v>
      </c>
      <c r="L19" s="29">
        <f t="shared" si="2"/>
        <v>220.87109999999998</v>
      </c>
      <c r="M19" s="30" t="s">
        <v>125</v>
      </c>
      <c r="N19" s="29"/>
      <c r="O19" s="29">
        <f t="shared" si="3"/>
        <v>552.17774999999995</v>
      </c>
      <c r="P19" s="29">
        <f t="shared" si="4"/>
        <v>736.23700000000008</v>
      </c>
      <c r="Q19" s="29">
        <f t="shared" si="5"/>
        <v>920.29624999999999</v>
      </c>
    </row>
    <row r="20" spans="1:17">
      <c r="A20" s="7"/>
      <c r="B20" s="13" t="s">
        <v>18</v>
      </c>
      <c r="C20" s="9"/>
      <c r="D20" s="10" t="s">
        <v>30</v>
      </c>
      <c r="E20" s="23">
        <v>5</v>
      </c>
      <c r="F20" s="28" t="s">
        <v>49</v>
      </c>
      <c r="G20" s="28" t="s">
        <v>88</v>
      </c>
      <c r="H20" s="29"/>
      <c r="I20" s="29"/>
      <c r="J20" s="29">
        <f t="shared" si="0"/>
        <v>71.479200000000006</v>
      </c>
      <c r="K20" s="29">
        <f t="shared" si="1"/>
        <v>142.95840000000001</v>
      </c>
      <c r="L20" s="29">
        <f t="shared" si="2"/>
        <v>214.4376</v>
      </c>
      <c r="M20" s="30" t="s">
        <v>126</v>
      </c>
      <c r="N20" s="29"/>
      <c r="O20" s="29">
        <f t="shared" si="3"/>
        <v>536.09399999999994</v>
      </c>
      <c r="P20" s="29">
        <f t="shared" si="4"/>
        <v>714.79200000000003</v>
      </c>
      <c r="Q20" s="29">
        <f t="shared" si="5"/>
        <v>893.49</v>
      </c>
    </row>
    <row r="21" spans="1:17">
      <c r="A21" s="7"/>
      <c r="B21" s="12"/>
      <c r="C21" s="13"/>
      <c r="D21" s="10" t="s">
        <v>28</v>
      </c>
      <c r="E21" s="23">
        <v>4</v>
      </c>
      <c r="F21" s="28" t="s">
        <v>50</v>
      </c>
      <c r="G21" s="28" t="s">
        <v>89</v>
      </c>
      <c r="H21" s="29"/>
      <c r="I21" s="29"/>
      <c r="J21" s="29">
        <f t="shared" si="0"/>
        <v>69.397500000000008</v>
      </c>
      <c r="K21" s="29">
        <f t="shared" si="1"/>
        <v>138.79500000000002</v>
      </c>
      <c r="L21" s="29">
        <f t="shared" si="2"/>
        <v>208.1925</v>
      </c>
      <c r="M21" s="30" t="s">
        <v>127</v>
      </c>
      <c r="N21" s="29"/>
      <c r="O21" s="29">
        <f t="shared" si="3"/>
        <v>520.48124999999993</v>
      </c>
      <c r="P21" s="29">
        <f t="shared" si="4"/>
        <v>693.97500000000002</v>
      </c>
      <c r="Q21" s="29">
        <f t="shared" si="5"/>
        <v>867.46875</v>
      </c>
    </row>
    <row r="22" spans="1:17">
      <c r="A22" s="7"/>
      <c r="B22" s="12"/>
      <c r="C22" s="13" t="s">
        <v>18</v>
      </c>
      <c r="D22" s="10"/>
      <c r="E22" s="23">
        <v>3</v>
      </c>
      <c r="F22" s="28" t="s">
        <v>51</v>
      </c>
      <c r="G22" s="28" t="s">
        <v>90</v>
      </c>
      <c r="H22" s="29"/>
      <c r="I22" s="29"/>
      <c r="J22" s="29">
        <f t="shared" si="0"/>
        <v>65.655000000000001</v>
      </c>
      <c r="K22" s="29">
        <f t="shared" si="1"/>
        <v>131.31</v>
      </c>
      <c r="L22" s="29">
        <f t="shared" si="2"/>
        <v>196.965</v>
      </c>
      <c r="M22" s="30" t="s">
        <v>128</v>
      </c>
      <c r="N22" s="29"/>
      <c r="O22" s="29">
        <f t="shared" si="3"/>
        <v>492.41249999999997</v>
      </c>
      <c r="P22" s="29">
        <f t="shared" si="4"/>
        <v>656.55000000000007</v>
      </c>
      <c r="Q22" s="29">
        <f t="shared" si="5"/>
        <v>820.6875</v>
      </c>
    </row>
    <row r="23" spans="1:17">
      <c r="A23" s="7"/>
      <c r="B23" s="12"/>
      <c r="C23" s="13"/>
      <c r="D23" s="10"/>
      <c r="E23" s="23">
        <v>2</v>
      </c>
      <c r="F23" s="28" t="s">
        <v>52</v>
      </c>
      <c r="G23" s="28" t="s">
        <v>91</v>
      </c>
      <c r="H23" s="29"/>
      <c r="I23" s="29"/>
      <c r="J23" s="29">
        <f t="shared" si="0"/>
        <v>63.742600000000003</v>
      </c>
      <c r="K23" s="29">
        <f t="shared" si="1"/>
        <v>127.48520000000001</v>
      </c>
      <c r="L23" s="29">
        <f t="shared" si="2"/>
        <v>191.2278</v>
      </c>
      <c r="M23" s="30" t="s">
        <v>129</v>
      </c>
      <c r="N23" s="29"/>
      <c r="O23" s="29">
        <f t="shared" si="3"/>
        <v>478.06950000000001</v>
      </c>
      <c r="P23" s="29">
        <f t="shared" si="4"/>
        <v>637.42600000000004</v>
      </c>
      <c r="Q23" s="29">
        <f t="shared" si="5"/>
        <v>796.78250000000003</v>
      </c>
    </row>
    <row r="24" spans="1:17">
      <c r="A24" s="7"/>
      <c r="B24" s="12"/>
      <c r="C24" s="13"/>
      <c r="D24" s="14"/>
      <c r="E24" s="23">
        <v>1</v>
      </c>
      <c r="F24" s="28" t="s">
        <v>53</v>
      </c>
      <c r="G24" s="28" t="s">
        <v>92</v>
      </c>
      <c r="H24" s="29"/>
      <c r="I24" s="29"/>
      <c r="J24" s="29">
        <f t="shared" si="0"/>
        <v>61.886099999999999</v>
      </c>
      <c r="K24" s="29">
        <f t="shared" si="1"/>
        <v>123.7722</v>
      </c>
      <c r="L24" s="29">
        <f t="shared" si="2"/>
        <v>185.6583</v>
      </c>
      <c r="M24" s="31" t="s">
        <v>130</v>
      </c>
      <c r="N24" s="29"/>
      <c r="O24" s="29">
        <f t="shared" si="3"/>
        <v>464.14574999999996</v>
      </c>
      <c r="P24" s="29">
        <f t="shared" si="4"/>
        <v>618.86099999999999</v>
      </c>
      <c r="Q24" s="29">
        <f t="shared" si="5"/>
        <v>773.57624999999996</v>
      </c>
    </row>
    <row r="25" spans="1:17" ht="12.75" customHeight="1">
      <c r="A25" s="7"/>
      <c r="B25" s="8"/>
      <c r="C25" s="9"/>
      <c r="D25" s="15"/>
      <c r="E25" s="23">
        <v>13</v>
      </c>
      <c r="F25" s="28" t="s">
        <v>54</v>
      </c>
      <c r="G25" s="28" t="s">
        <v>93</v>
      </c>
      <c r="H25" s="29"/>
      <c r="I25" s="30" t="s">
        <v>131</v>
      </c>
      <c r="J25" s="32" t="s">
        <v>144</v>
      </c>
      <c r="K25" s="29">
        <f t="shared" si="1"/>
        <v>113.2694</v>
      </c>
      <c r="L25" s="29">
        <f t="shared" si="2"/>
        <v>169.9041</v>
      </c>
      <c r="M25" s="33"/>
      <c r="N25" s="34">
        <v>283.17</v>
      </c>
      <c r="O25" s="29">
        <f t="shared" si="3"/>
        <v>424.76024999999998</v>
      </c>
      <c r="P25" s="29">
        <f t="shared" si="4"/>
        <v>566.34700000000009</v>
      </c>
      <c r="Q25" s="29">
        <f t="shared" si="5"/>
        <v>707.93375000000003</v>
      </c>
    </row>
    <row r="26" spans="1:17" ht="12.75" customHeight="1">
      <c r="A26" s="7"/>
      <c r="B26" s="12"/>
      <c r="C26" s="13" t="s">
        <v>19</v>
      </c>
      <c r="D26" s="14"/>
      <c r="E26" s="23">
        <v>12</v>
      </c>
      <c r="F26" s="28" t="s">
        <v>55</v>
      </c>
      <c r="G26" s="28" t="s">
        <v>94</v>
      </c>
      <c r="H26" s="29"/>
      <c r="I26" s="30" t="s">
        <v>132</v>
      </c>
      <c r="J26" s="32" t="s">
        <v>145</v>
      </c>
      <c r="K26" s="29">
        <f t="shared" si="1"/>
        <v>109.97020000000001</v>
      </c>
      <c r="L26" s="29">
        <f t="shared" si="2"/>
        <v>164.95529999999999</v>
      </c>
      <c r="M26" s="29"/>
      <c r="N26" s="34">
        <f t="shared" ref="N26:N37" si="6">F26*0.05</f>
        <v>274.9255</v>
      </c>
      <c r="O26" s="29">
        <f t="shared" si="3"/>
        <v>412.38825000000003</v>
      </c>
      <c r="P26" s="29">
        <f t="shared" si="4"/>
        <v>549.851</v>
      </c>
      <c r="Q26" s="29">
        <f t="shared" si="5"/>
        <v>687.31375000000003</v>
      </c>
    </row>
    <row r="27" spans="1:17" ht="12.75" customHeight="1">
      <c r="A27" s="7"/>
      <c r="B27" s="12" t="s">
        <v>29</v>
      </c>
      <c r="C27" s="13"/>
      <c r="D27" s="14"/>
      <c r="E27" s="23">
        <v>11</v>
      </c>
      <c r="F27" s="28" t="s">
        <v>56</v>
      </c>
      <c r="G27" s="28" t="s">
        <v>95</v>
      </c>
      <c r="H27" s="29"/>
      <c r="I27" s="30" t="s">
        <v>133</v>
      </c>
      <c r="J27" s="32" t="s">
        <v>146</v>
      </c>
      <c r="K27" s="29">
        <f t="shared" si="1"/>
        <v>106.7672</v>
      </c>
      <c r="L27" s="29">
        <f t="shared" si="2"/>
        <v>160.15079999999998</v>
      </c>
      <c r="M27" s="29"/>
      <c r="N27" s="34">
        <f t="shared" si="6"/>
        <v>266.91800000000001</v>
      </c>
      <c r="O27" s="29">
        <f t="shared" si="3"/>
        <v>400.37699999999995</v>
      </c>
      <c r="P27" s="29">
        <f t="shared" si="4"/>
        <v>533.83600000000001</v>
      </c>
      <c r="Q27" s="29">
        <f t="shared" si="5"/>
        <v>667.29499999999996</v>
      </c>
    </row>
    <row r="28" spans="1:17" ht="12.75" customHeight="1">
      <c r="A28" s="7"/>
      <c r="B28" s="12" t="s">
        <v>31</v>
      </c>
      <c r="C28" s="9"/>
      <c r="D28" s="10" t="s">
        <v>32</v>
      </c>
      <c r="E28" s="23">
        <v>10</v>
      </c>
      <c r="F28" s="28" t="s">
        <v>57</v>
      </c>
      <c r="G28" s="28" t="s">
        <v>96</v>
      </c>
      <c r="H28" s="29"/>
      <c r="I28" s="30" t="s">
        <v>134</v>
      </c>
      <c r="J28" s="32" t="s">
        <v>147</v>
      </c>
      <c r="K28" s="29">
        <f t="shared" si="1"/>
        <v>103.6576</v>
      </c>
      <c r="L28" s="29">
        <f t="shared" si="2"/>
        <v>155.4864</v>
      </c>
      <c r="M28" s="29"/>
      <c r="N28" s="34">
        <f t="shared" si="6"/>
        <v>259.14400000000001</v>
      </c>
      <c r="O28" s="29">
        <f t="shared" si="3"/>
        <v>388.71600000000001</v>
      </c>
      <c r="P28" s="29">
        <f t="shared" si="4"/>
        <v>518.28800000000001</v>
      </c>
      <c r="Q28" s="29">
        <f t="shared" si="5"/>
        <v>647.86</v>
      </c>
    </row>
    <row r="29" spans="1:17" ht="12.75" customHeight="1">
      <c r="A29" s="7"/>
      <c r="B29" s="12" t="s">
        <v>19</v>
      </c>
      <c r="C29" s="13"/>
      <c r="D29" s="10" t="s">
        <v>31</v>
      </c>
      <c r="E29" s="23">
        <v>9</v>
      </c>
      <c r="F29" s="28" t="s">
        <v>58</v>
      </c>
      <c r="G29" s="28" t="s">
        <v>97</v>
      </c>
      <c r="H29" s="29"/>
      <c r="I29" s="30" t="s">
        <v>135</v>
      </c>
      <c r="J29" s="32" t="s">
        <v>148</v>
      </c>
      <c r="K29" s="29">
        <f t="shared" si="1"/>
        <v>100.63799999999999</v>
      </c>
      <c r="L29" s="29">
        <f t="shared" si="2"/>
        <v>150.95699999999999</v>
      </c>
      <c r="M29" s="29"/>
      <c r="N29" s="34">
        <f t="shared" si="6"/>
        <v>251.595</v>
      </c>
      <c r="O29" s="29">
        <f t="shared" si="3"/>
        <v>377.39249999999998</v>
      </c>
      <c r="P29" s="29">
        <f t="shared" si="4"/>
        <v>503.19</v>
      </c>
      <c r="Q29" s="29">
        <f t="shared" si="5"/>
        <v>628.98749999999995</v>
      </c>
    </row>
    <row r="30" spans="1:17" ht="12.75" customHeight="1">
      <c r="A30" s="7"/>
      <c r="B30" s="12" t="s">
        <v>20</v>
      </c>
      <c r="C30" s="13" t="s">
        <v>26</v>
      </c>
      <c r="D30" s="10" t="s">
        <v>33</v>
      </c>
      <c r="E30" s="23">
        <v>8</v>
      </c>
      <c r="F30" s="28" t="s">
        <v>59</v>
      </c>
      <c r="G30" s="28" t="s">
        <v>98</v>
      </c>
      <c r="H30" s="29"/>
      <c r="I30" s="30" t="s">
        <v>136</v>
      </c>
      <c r="J30" s="32" t="s">
        <v>149</v>
      </c>
      <c r="K30" s="29">
        <f t="shared" si="1"/>
        <v>95.211200000000005</v>
      </c>
      <c r="L30" s="29">
        <f t="shared" si="2"/>
        <v>142.8168</v>
      </c>
      <c r="M30" s="29"/>
      <c r="N30" s="34">
        <f t="shared" si="6"/>
        <v>238.02800000000002</v>
      </c>
      <c r="O30" s="29">
        <f t="shared" si="3"/>
        <v>357.04200000000003</v>
      </c>
      <c r="P30" s="29">
        <f t="shared" si="4"/>
        <v>476.05600000000004</v>
      </c>
      <c r="Q30" s="29">
        <f t="shared" si="5"/>
        <v>595.07000000000005</v>
      </c>
    </row>
    <row r="31" spans="1:17" ht="12.75" customHeight="1">
      <c r="A31" s="7"/>
      <c r="B31" s="12" t="s">
        <v>25</v>
      </c>
      <c r="C31" s="13"/>
      <c r="D31" s="10" t="s">
        <v>25</v>
      </c>
      <c r="E31" s="23">
        <v>7</v>
      </c>
      <c r="F31" s="28" t="s">
        <v>60</v>
      </c>
      <c r="G31" s="28" t="s">
        <v>99</v>
      </c>
      <c r="H31" s="29"/>
      <c r="I31" s="30" t="s">
        <v>137</v>
      </c>
      <c r="J31" s="32" t="s">
        <v>150</v>
      </c>
      <c r="K31" s="29">
        <f t="shared" si="1"/>
        <v>92.437999999999988</v>
      </c>
      <c r="L31" s="29">
        <f t="shared" si="2"/>
        <v>138.65699999999998</v>
      </c>
      <c r="M31" s="29"/>
      <c r="N31" s="34">
        <f t="shared" si="6"/>
        <v>231.095</v>
      </c>
      <c r="O31" s="29">
        <f t="shared" si="3"/>
        <v>346.64249999999998</v>
      </c>
      <c r="P31" s="29">
        <f t="shared" si="4"/>
        <v>462.19</v>
      </c>
      <c r="Q31" s="29">
        <f t="shared" si="5"/>
        <v>577.73749999999995</v>
      </c>
    </row>
    <row r="32" spans="1:17" ht="12.75" customHeight="1">
      <c r="A32" s="7"/>
      <c r="B32" s="12" t="s">
        <v>19</v>
      </c>
      <c r="C32" s="13"/>
      <c r="D32" s="10" t="s">
        <v>30</v>
      </c>
      <c r="E32" s="23">
        <v>6</v>
      </c>
      <c r="F32" s="28" t="s">
        <v>61</v>
      </c>
      <c r="G32" s="28" t="s">
        <v>100</v>
      </c>
      <c r="H32" s="29"/>
      <c r="I32" s="30" t="s">
        <v>138</v>
      </c>
      <c r="J32" s="32" t="s">
        <v>151</v>
      </c>
      <c r="K32" s="29">
        <f t="shared" si="1"/>
        <v>89.745800000000003</v>
      </c>
      <c r="L32" s="29">
        <f t="shared" si="2"/>
        <v>134.61869999999999</v>
      </c>
      <c r="M32" s="29"/>
      <c r="N32" s="34">
        <f t="shared" si="6"/>
        <v>224.36450000000002</v>
      </c>
      <c r="O32" s="29">
        <f t="shared" si="3"/>
        <v>336.54674999999997</v>
      </c>
      <c r="P32" s="29">
        <f t="shared" si="4"/>
        <v>448.72900000000004</v>
      </c>
      <c r="Q32" s="29">
        <f t="shared" si="5"/>
        <v>560.91125</v>
      </c>
    </row>
    <row r="33" spans="1:17" ht="12.75" customHeight="1">
      <c r="A33" s="7"/>
      <c r="B33" s="12" t="s">
        <v>30</v>
      </c>
      <c r="C33" s="9"/>
      <c r="D33" s="14"/>
      <c r="E33" s="23">
        <v>5</v>
      </c>
      <c r="F33" s="28" t="s">
        <v>62</v>
      </c>
      <c r="G33" s="28" t="s">
        <v>101</v>
      </c>
      <c r="H33" s="29"/>
      <c r="I33" s="30" t="s">
        <v>139</v>
      </c>
      <c r="J33" s="32" t="s">
        <v>152</v>
      </c>
      <c r="K33" s="29">
        <f t="shared" si="1"/>
        <v>87.131799999999998</v>
      </c>
      <c r="L33" s="29">
        <f t="shared" si="2"/>
        <v>130.6977</v>
      </c>
      <c r="M33" s="29"/>
      <c r="N33" s="34">
        <f t="shared" si="6"/>
        <v>217.82950000000002</v>
      </c>
      <c r="O33" s="29">
        <f t="shared" si="3"/>
        <v>326.74425000000002</v>
      </c>
      <c r="P33" s="29">
        <f t="shared" si="4"/>
        <v>435.65900000000005</v>
      </c>
      <c r="Q33" s="29">
        <f t="shared" si="5"/>
        <v>544.57375000000002</v>
      </c>
    </row>
    <row r="34" spans="1:17">
      <c r="A34" s="7"/>
      <c r="B34" s="12"/>
      <c r="C34" s="13"/>
      <c r="D34" s="14"/>
      <c r="E34" s="23">
        <v>4</v>
      </c>
      <c r="F34" s="28" t="s">
        <v>63</v>
      </c>
      <c r="G34" s="28" t="s">
        <v>102</v>
      </c>
      <c r="H34" s="29"/>
      <c r="I34" s="30" t="s">
        <v>140</v>
      </c>
      <c r="J34" s="32" t="s">
        <v>153</v>
      </c>
      <c r="K34" s="29">
        <f t="shared" si="1"/>
        <v>84.593799999999987</v>
      </c>
      <c r="L34" s="29">
        <f t="shared" si="2"/>
        <v>126.89069999999998</v>
      </c>
      <c r="M34" s="29"/>
      <c r="N34" s="34">
        <f t="shared" si="6"/>
        <v>211.4845</v>
      </c>
      <c r="O34" s="29">
        <f t="shared" si="3"/>
        <v>317.22674999999998</v>
      </c>
      <c r="P34" s="29">
        <f t="shared" si="4"/>
        <v>422.96899999999999</v>
      </c>
      <c r="Q34" s="29">
        <f t="shared" si="5"/>
        <v>528.71124999999995</v>
      </c>
    </row>
    <row r="35" spans="1:17" ht="12.75" customHeight="1">
      <c r="A35" s="7"/>
      <c r="B35" s="12"/>
      <c r="C35" s="13" t="s">
        <v>18</v>
      </c>
      <c r="D35" s="14"/>
      <c r="E35" s="23">
        <v>3</v>
      </c>
      <c r="F35" s="28" t="s">
        <v>64</v>
      </c>
      <c r="G35" s="28" t="s">
        <v>103</v>
      </c>
      <c r="H35" s="29"/>
      <c r="I35" s="30" t="s">
        <v>141</v>
      </c>
      <c r="J35" s="32" t="s">
        <v>154</v>
      </c>
      <c r="K35" s="29">
        <f t="shared" si="1"/>
        <v>80.031999999999996</v>
      </c>
      <c r="L35" s="29">
        <f t="shared" si="2"/>
        <v>120.04799999999999</v>
      </c>
      <c r="M35" s="29"/>
      <c r="N35" s="34">
        <f t="shared" si="6"/>
        <v>200.08</v>
      </c>
      <c r="O35" s="29">
        <f t="shared" si="3"/>
        <v>300.12</v>
      </c>
      <c r="P35" s="29">
        <f t="shared" si="4"/>
        <v>400.16</v>
      </c>
      <c r="Q35" s="29">
        <f t="shared" si="5"/>
        <v>500.2</v>
      </c>
    </row>
    <row r="36" spans="1:17" ht="12.75" customHeight="1">
      <c r="A36" s="7"/>
      <c r="B36" s="12"/>
      <c r="C36" s="13"/>
      <c r="D36" s="14"/>
      <c r="E36" s="23">
        <v>2</v>
      </c>
      <c r="F36" s="28" t="s">
        <v>65</v>
      </c>
      <c r="G36" s="28" t="s">
        <v>104</v>
      </c>
      <c r="H36" s="29"/>
      <c r="I36" s="30" t="s">
        <v>142</v>
      </c>
      <c r="J36" s="32" t="s">
        <v>155</v>
      </c>
      <c r="K36" s="29">
        <f t="shared" si="1"/>
        <v>77.7012</v>
      </c>
      <c r="L36" s="29">
        <f t="shared" si="2"/>
        <v>116.5518</v>
      </c>
      <c r="M36" s="29"/>
      <c r="N36" s="34">
        <f t="shared" si="6"/>
        <v>194.25300000000001</v>
      </c>
      <c r="O36" s="29">
        <f t="shared" si="3"/>
        <v>291.37950000000001</v>
      </c>
      <c r="P36" s="29">
        <f t="shared" si="4"/>
        <v>388.50600000000003</v>
      </c>
      <c r="Q36" s="29">
        <f t="shared" si="5"/>
        <v>485.63249999999999</v>
      </c>
    </row>
    <row r="37" spans="1:17" ht="12.75" customHeight="1">
      <c r="A37" s="7"/>
      <c r="B37" s="11"/>
      <c r="C37" s="11"/>
      <c r="D37" s="16"/>
      <c r="E37" s="23">
        <v>1</v>
      </c>
      <c r="F37" s="28" t="s">
        <v>66</v>
      </c>
      <c r="G37" s="28" t="s">
        <v>105</v>
      </c>
      <c r="H37" s="29"/>
      <c r="I37" s="29" t="s">
        <v>143</v>
      </c>
      <c r="J37" s="32" t="s">
        <v>156</v>
      </c>
      <c r="K37" s="29">
        <f t="shared" si="1"/>
        <v>75.437600000000003</v>
      </c>
      <c r="L37" s="29">
        <f t="shared" si="2"/>
        <v>113.1564</v>
      </c>
      <c r="M37" s="29"/>
      <c r="N37" s="34">
        <f t="shared" si="6"/>
        <v>188.59400000000002</v>
      </c>
      <c r="O37" s="29">
        <f t="shared" si="3"/>
        <v>282.89100000000002</v>
      </c>
      <c r="P37" s="29">
        <f t="shared" si="4"/>
        <v>377.18800000000005</v>
      </c>
      <c r="Q37" s="29">
        <f t="shared" si="5"/>
        <v>471.48500000000001</v>
      </c>
    </row>
    <row r="38" spans="1:17" ht="12.75" customHeight="1">
      <c r="A38" s="7"/>
      <c r="B38" s="12"/>
      <c r="C38" s="13"/>
      <c r="D38" s="14"/>
      <c r="E38" s="23">
        <v>13</v>
      </c>
      <c r="F38" s="28" t="s">
        <v>67</v>
      </c>
      <c r="G38" s="28" t="s">
        <v>106</v>
      </c>
      <c r="H38" s="29"/>
      <c r="I38" s="33"/>
      <c r="J38" s="32" t="s">
        <v>157</v>
      </c>
      <c r="K38" s="29">
        <f t="shared" si="1"/>
        <v>67.0822</v>
      </c>
      <c r="L38" s="29">
        <f t="shared" si="2"/>
        <v>100.6233</v>
      </c>
      <c r="M38" s="29"/>
      <c r="N38" s="29"/>
      <c r="O38" s="29">
        <f t="shared" si="3"/>
        <v>251.55824999999999</v>
      </c>
      <c r="P38" s="29">
        <f t="shared" si="4"/>
        <v>335.41100000000006</v>
      </c>
      <c r="Q38" s="29">
        <f t="shared" si="5"/>
        <v>419.26375000000002</v>
      </c>
    </row>
    <row r="39" spans="1:17">
      <c r="A39" s="7"/>
      <c r="B39" s="12" t="s">
        <v>18</v>
      </c>
      <c r="C39" s="13" t="s">
        <v>19</v>
      </c>
      <c r="D39" s="10" t="s">
        <v>34</v>
      </c>
      <c r="E39" s="23">
        <v>12</v>
      </c>
      <c r="F39" s="28" t="s">
        <v>68</v>
      </c>
      <c r="G39" s="28" t="s">
        <v>107</v>
      </c>
      <c r="H39" s="29"/>
      <c r="I39" s="29"/>
      <c r="J39" s="32" t="s">
        <v>158</v>
      </c>
      <c r="K39" s="29">
        <f t="shared" si="1"/>
        <v>64.194000000000003</v>
      </c>
      <c r="L39" s="29">
        <f t="shared" si="2"/>
        <v>96.290999999999997</v>
      </c>
      <c r="M39" s="29"/>
      <c r="N39" s="29"/>
      <c r="O39" s="29">
        <f t="shared" si="3"/>
        <v>240.72749999999996</v>
      </c>
      <c r="P39" s="29">
        <f t="shared" si="4"/>
        <v>320.97000000000003</v>
      </c>
      <c r="Q39" s="29">
        <f t="shared" si="5"/>
        <v>401.21249999999998</v>
      </c>
    </row>
    <row r="40" spans="1:17">
      <c r="A40" s="7"/>
      <c r="B40" s="12" t="s">
        <v>22</v>
      </c>
      <c r="C40" s="11"/>
      <c r="D40" s="10" t="s">
        <v>22</v>
      </c>
      <c r="E40" s="23">
        <v>11</v>
      </c>
      <c r="F40" s="28" t="s">
        <v>69</v>
      </c>
      <c r="G40" s="28" t="s">
        <v>108</v>
      </c>
      <c r="H40" s="29"/>
      <c r="I40" s="29"/>
      <c r="J40" s="32" t="s">
        <v>159</v>
      </c>
      <c r="K40" s="29">
        <f t="shared" si="1"/>
        <v>61.429600000000001</v>
      </c>
      <c r="L40" s="29">
        <f t="shared" si="2"/>
        <v>92.14439999999999</v>
      </c>
      <c r="M40" s="29"/>
      <c r="N40" s="29"/>
      <c r="O40" s="29">
        <f t="shared" si="3"/>
        <v>230.36099999999999</v>
      </c>
      <c r="P40" s="29">
        <f t="shared" si="4"/>
        <v>307.14800000000002</v>
      </c>
      <c r="Q40" s="29">
        <f t="shared" si="5"/>
        <v>383.935</v>
      </c>
    </row>
    <row r="41" spans="1:17">
      <c r="A41" s="7"/>
      <c r="B41" s="12" t="s">
        <v>35</v>
      </c>
      <c r="C41" s="13"/>
      <c r="D41" s="10" t="s">
        <v>20</v>
      </c>
      <c r="E41" s="23">
        <v>10</v>
      </c>
      <c r="F41" s="28" t="s">
        <v>70</v>
      </c>
      <c r="G41" s="28" t="s">
        <v>109</v>
      </c>
      <c r="H41" s="29"/>
      <c r="I41" s="29"/>
      <c r="J41" s="32" t="s">
        <v>160</v>
      </c>
      <c r="K41" s="29">
        <f t="shared" si="1"/>
        <v>58.784399999999998</v>
      </c>
      <c r="L41" s="29">
        <f t="shared" si="2"/>
        <v>88.176599999999993</v>
      </c>
      <c r="M41" s="29"/>
      <c r="N41" s="29"/>
      <c r="O41" s="29">
        <f t="shared" si="3"/>
        <v>220.44149999999999</v>
      </c>
      <c r="P41" s="29">
        <f t="shared" si="4"/>
        <v>293.92199999999997</v>
      </c>
      <c r="Q41" s="29">
        <f t="shared" si="5"/>
        <v>367.40249999999997</v>
      </c>
    </row>
    <row r="42" spans="1:17">
      <c r="A42" s="7"/>
      <c r="B42" s="12" t="s">
        <v>25</v>
      </c>
      <c r="C42" s="13"/>
      <c r="D42" s="10" t="s">
        <v>33</v>
      </c>
      <c r="E42" s="23">
        <v>9</v>
      </c>
      <c r="F42" s="28" t="s">
        <v>71</v>
      </c>
      <c r="G42" s="28" t="s">
        <v>110</v>
      </c>
      <c r="H42" s="29"/>
      <c r="I42" s="29"/>
      <c r="J42" s="32" t="s">
        <v>161</v>
      </c>
      <c r="K42" s="29">
        <f t="shared" si="1"/>
        <v>56.252800000000001</v>
      </c>
      <c r="L42" s="29">
        <f t="shared" si="2"/>
        <v>84.379199999999997</v>
      </c>
      <c r="M42" s="29"/>
      <c r="N42" s="29"/>
      <c r="O42" s="29">
        <f t="shared" si="3"/>
        <v>210.94799999999998</v>
      </c>
      <c r="P42" s="29">
        <f t="shared" si="4"/>
        <v>281.26400000000001</v>
      </c>
      <c r="Q42" s="29">
        <f t="shared" si="5"/>
        <v>351.58</v>
      </c>
    </row>
    <row r="43" spans="1:17">
      <c r="A43" s="7"/>
      <c r="B43" s="12" t="s">
        <v>23</v>
      </c>
      <c r="C43" s="13" t="s">
        <v>26</v>
      </c>
      <c r="D43" s="10" t="s">
        <v>18</v>
      </c>
      <c r="E43" s="23">
        <v>8</v>
      </c>
      <c r="F43" s="28" t="s">
        <v>72</v>
      </c>
      <c r="G43" s="28" t="s">
        <v>111</v>
      </c>
      <c r="H43" s="29"/>
      <c r="I43" s="29"/>
      <c r="J43" s="32" t="s">
        <v>162</v>
      </c>
      <c r="K43" s="29">
        <f t="shared" si="1"/>
        <v>53.219200000000001</v>
      </c>
      <c r="L43" s="29">
        <f t="shared" si="2"/>
        <v>79.828800000000001</v>
      </c>
      <c r="M43" s="29"/>
      <c r="N43" s="29"/>
      <c r="O43" s="29">
        <f t="shared" si="3"/>
        <v>199.572</v>
      </c>
      <c r="P43" s="29">
        <f t="shared" si="4"/>
        <v>266.096</v>
      </c>
      <c r="Q43" s="29">
        <f t="shared" si="5"/>
        <v>332.62</v>
      </c>
    </row>
    <row r="44" spans="1:17">
      <c r="A44" s="7"/>
      <c r="B44" s="12" t="s">
        <v>25</v>
      </c>
      <c r="C44" s="13"/>
      <c r="D44" s="10" t="s">
        <v>32</v>
      </c>
      <c r="E44" s="23">
        <v>7</v>
      </c>
      <c r="F44" s="28" t="s">
        <v>73</v>
      </c>
      <c r="G44" s="28" t="s">
        <v>112</v>
      </c>
      <c r="H44" s="29"/>
      <c r="I44" s="29"/>
      <c r="J44" s="32" t="s">
        <v>163</v>
      </c>
      <c r="K44" s="29">
        <f t="shared" si="1"/>
        <v>50.927600000000005</v>
      </c>
      <c r="L44" s="29">
        <f t="shared" si="2"/>
        <v>76.391400000000004</v>
      </c>
      <c r="M44" s="29"/>
      <c r="N44" s="29"/>
      <c r="O44" s="32" t="s">
        <v>170</v>
      </c>
      <c r="P44" s="32" t="s">
        <v>171</v>
      </c>
      <c r="Q44" s="35" t="s">
        <v>172</v>
      </c>
    </row>
    <row r="45" spans="1:17">
      <c r="A45" s="7"/>
      <c r="B45" s="12" t="s">
        <v>18</v>
      </c>
      <c r="C45" s="11"/>
      <c r="D45" s="10" t="s">
        <v>27</v>
      </c>
      <c r="E45" s="23">
        <v>6</v>
      </c>
      <c r="F45" s="28" t="s">
        <v>74</v>
      </c>
      <c r="G45" s="28" t="s">
        <v>113</v>
      </c>
      <c r="H45" s="29"/>
      <c r="I45" s="29"/>
      <c r="J45" s="32" t="s">
        <v>164</v>
      </c>
      <c r="K45" s="29">
        <f t="shared" ref="K45:K50" si="7">F44*0.02</f>
        <v>50.927600000000005</v>
      </c>
      <c r="L45" s="29">
        <f t="shared" ref="L45:L50" si="8">F44*0.03</f>
        <v>76.391400000000004</v>
      </c>
      <c r="M45" s="29"/>
      <c r="N45" s="29"/>
      <c r="O45" s="29">
        <f t="shared" ref="O45:O50" si="9">F44*0.075</f>
        <v>190.9785</v>
      </c>
      <c r="P45" s="29">
        <f t="shared" ref="P45:P50" si="10">F44*0.1</f>
        <v>254.63800000000003</v>
      </c>
      <c r="Q45" s="29">
        <f t="shared" ref="Q45:Q50" si="11">F44*0.125</f>
        <v>318.29750000000001</v>
      </c>
    </row>
    <row r="46" spans="1:17">
      <c r="A46" s="7"/>
      <c r="B46" s="12" t="s">
        <v>28</v>
      </c>
      <c r="C46" s="13"/>
      <c r="D46" s="10" t="s">
        <v>20</v>
      </c>
      <c r="E46" s="23">
        <v>5</v>
      </c>
      <c r="F46" s="28" t="s">
        <v>75</v>
      </c>
      <c r="G46" s="28" t="s">
        <v>114</v>
      </c>
      <c r="H46" s="29"/>
      <c r="I46" s="29"/>
      <c r="J46" s="32" t="s">
        <v>165</v>
      </c>
      <c r="K46" s="29">
        <f t="shared" si="7"/>
        <v>48.7346</v>
      </c>
      <c r="L46" s="29">
        <f t="shared" si="8"/>
        <v>73.101900000000001</v>
      </c>
      <c r="M46" s="29"/>
      <c r="N46" s="29"/>
      <c r="O46" s="29">
        <f t="shared" si="9"/>
        <v>182.75475</v>
      </c>
      <c r="P46" s="29">
        <f t="shared" si="10"/>
        <v>243.673</v>
      </c>
      <c r="Q46" s="29">
        <f t="shared" si="11"/>
        <v>304.59125</v>
      </c>
    </row>
    <row r="47" spans="1:17">
      <c r="A47" s="7"/>
      <c r="B47" s="12"/>
      <c r="C47" s="13"/>
      <c r="D47" s="10" t="s">
        <v>29</v>
      </c>
      <c r="E47" s="23">
        <v>4</v>
      </c>
      <c r="F47" s="28" t="s">
        <v>76</v>
      </c>
      <c r="G47" s="28" t="s">
        <v>115</v>
      </c>
      <c r="H47" s="29"/>
      <c r="I47" s="29"/>
      <c r="J47" s="32" t="s">
        <v>166</v>
      </c>
      <c r="K47" s="29">
        <f t="shared" si="7"/>
        <v>46.636000000000003</v>
      </c>
      <c r="L47" s="29">
        <f t="shared" si="8"/>
        <v>69.954000000000008</v>
      </c>
      <c r="M47" s="29"/>
      <c r="N47" s="29"/>
      <c r="O47" s="29">
        <f t="shared" si="9"/>
        <v>174.88500000000002</v>
      </c>
      <c r="P47" s="29">
        <f t="shared" si="10"/>
        <v>233.18000000000004</v>
      </c>
      <c r="Q47" s="29">
        <f t="shared" si="11"/>
        <v>291.47500000000002</v>
      </c>
    </row>
    <row r="48" spans="1:17">
      <c r="A48" s="7"/>
      <c r="B48" s="12"/>
      <c r="C48" s="13" t="s">
        <v>18</v>
      </c>
      <c r="D48" s="10" t="s">
        <v>18</v>
      </c>
      <c r="E48" s="23">
        <v>3</v>
      </c>
      <c r="F48" s="28" t="s">
        <v>77</v>
      </c>
      <c r="G48" s="28" t="s">
        <v>116</v>
      </c>
      <c r="H48" s="29"/>
      <c r="I48" s="29"/>
      <c r="J48" s="32" t="s">
        <v>167</v>
      </c>
      <c r="K48" s="29">
        <f t="shared" si="7"/>
        <v>44.627600000000001</v>
      </c>
      <c r="L48" s="29">
        <f t="shared" si="8"/>
        <v>66.941400000000002</v>
      </c>
      <c r="M48" s="29"/>
      <c r="N48" s="29"/>
      <c r="O48" s="29">
        <f t="shared" si="9"/>
        <v>167.3535</v>
      </c>
      <c r="P48" s="29">
        <f t="shared" si="10"/>
        <v>223.13800000000003</v>
      </c>
      <c r="Q48" s="29">
        <f t="shared" si="11"/>
        <v>278.92250000000001</v>
      </c>
    </row>
    <row r="49" spans="1:17">
      <c r="A49" s="7"/>
      <c r="B49" s="12"/>
      <c r="C49" s="13"/>
      <c r="D49" s="10" t="s">
        <v>23</v>
      </c>
      <c r="E49" s="23">
        <v>2</v>
      </c>
      <c r="F49" s="28" t="s">
        <v>78</v>
      </c>
      <c r="G49" s="28" t="s">
        <v>117</v>
      </c>
      <c r="H49" s="29"/>
      <c r="I49" s="29"/>
      <c r="J49" s="32" t="s">
        <v>168</v>
      </c>
      <c r="K49" s="29">
        <f t="shared" si="7"/>
        <v>42.221000000000004</v>
      </c>
      <c r="L49" s="29">
        <f t="shared" si="8"/>
        <v>63.331500000000005</v>
      </c>
      <c r="M49" s="29"/>
      <c r="N49" s="29"/>
      <c r="O49" s="29">
        <f t="shared" si="9"/>
        <v>158.32875000000001</v>
      </c>
      <c r="P49" s="29">
        <f t="shared" si="10"/>
        <v>211.10500000000002</v>
      </c>
      <c r="Q49" s="29">
        <f t="shared" si="11"/>
        <v>263.88125000000002</v>
      </c>
    </row>
    <row r="50" spans="1:17">
      <c r="A50" s="7"/>
      <c r="B50" s="17"/>
      <c r="C50" s="13"/>
      <c r="D50" s="11"/>
      <c r="E50" s="23">
        <v>1</v>
      </c>
      <c r="F50" s="36" t="s">
        <v>79</v>
      </c>
      <c r="G50" s="36" t="s">
        <v>173</v>
      </c>
      <c r="H50" s="29"/>
      <c r="I50" s="29"/>
      <c r="J50" s="36" t="s">
        <v>169</v>
      </c>
      <c r="K50" s="29">
        <f t="shared" si="7"/>
        <v>40.402800000000006</v>
      </c>
      <c r="L50" s="29">
        <f t="shared" si="8"/>
        <v>60.604199999999999</v>
      </c>
      <c r="M50" s="29"/>
      <c r="N50" s="29"/>
      <c r="O50" s="29">
        <f t="shared" si="9"/>
        <v>151.51050000000001</v>
      </c>
      <c r="P50" s="29">
        <f t="shared" si="10"/>
        <v>202.01400000000001</v>
      </c>
      <c r="Q50" s="29">
        <f t="shared" si="11"/>
        <v>252.51750000000001</v>
      </c>
    </row>
    <row r="51" spans="1:17" ht="6" customHeight="1">
      <c r="B51" s="2"/>
      <c r="C51" s="1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B52" s="2" t="s">
        <v>36</v>
      </c>
      <c r="C52" s="2"/>
      <c r="D52" s="2" t="s">
        <v>37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B53" s="2"/>
      <c r="C53" s="2"/>
      <c r="D53" s="19"/>
      <c r="E53" s="2"/>
      <c r="H53" s="2"/>
      <c r="I53" s="2"/>
      <c r="K53" s="2"/>
      <c r="L53" s="2"/>
      <c r="M53" s="2"/>
      <c r="N53" s="2"/>
      <c r="O53" s="2"/>
      <c r="P53" s="2"/>
      <c r="Q53" s="2"/>
    </row>
    <row r="54" spans="1:17">
      <c r="D54" s="6"/>
    </row>
    <row r="62" spans="1:17">
      <c r="F62" s="21"/>
    </row>
    <row r="63" spans="1:17">
      <c r="B63" s="20"/>
      <c r="E63" s="20"/>
      <c r="F63" s="20"/>
    </row>
    <row r="64" spans="1:17">
      <c r="E64" s="20"/>
    </row>
    <row r="65" spans="5:5">
      <c r="E65" s="20"/>
    </row>
    <row r="66" spans="5:5">
      <c r="E66" s="20"/>
    </row>
  </sheetData>
  <mergeCells count="13"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EDSON TADASHI NAKASONE</cp:lastModifiedBy>
  <dcterms:created xsi:type="dcterms:W3CDTF">2016-01-05T14:10:11Z</dcterms:created>
  <dcterms:modified xsi:type="dcterms:W3CDTF">2025-02-27T18:58:23Z</dcterms:modified>
</cp:coreProperties>
</file>