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UPLA\Resolução 195\2024\Daco - Mapa Demonstrativo\"/>
    </mc:Choice>
  </mc:AlternateContent>
  <bookViews>
    <workbookView xWindow="0" yWindow="0" windowWidth="23040" windowHeight="8676"/>
  </bookViews>
  <sheets>
    <sheet name="SEÇÕ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localSheetId="0">#REF!</definedName>
    <definedName name="a">#REF!</definedName>
    <definedName name="_xlnm.Print_Area" localSheetId="0">SEÇÕES!$A$1:$K$95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[3]AC!$A$13:$A$113,[3]AC!$E$13:$E$113</definedName>
    <definedName name="Planilha_10TítCols">[3]AC!$A$13,[3]AC!$E$13</definedName>
    <definedName name="Planilha_11ÁreaTotal">[3]RO!$A$13:$A$132,[3]RO!$E$13:$E$132</definedName>
    <definedName name="Planilha_11TítCols">[3]RO!$A$13,[3]RO!$E$13</definedName>
    <definedName name="Planilha_12ÁreaTotal">[4]TRF!$A$8:$A$180,[4]TRF!$E$8:$E$180</definedName>
    <definedName name="Planilha_12TítCols">[4]TRF!$A$8,[4]TRF!$E$8</definedName>
    <definedName name="Planilha_13ÁreaTotal">[3]AP!$A$13:$A$105,[3]AP!$E$13:$E$105</definedName>
    <definedName name="Planilha_13TítCols">[3]AP!$A$13,[3]AP!$E$13</definedName>
    <definedName name="Planilha_14ÁreaTotal">[3]TO!$A$13:$A$110,[3]TO!$E$13:$E$110</definedName>
    <definedName name="Planilha_14TítCols">[3]TO!$A$13,[3]TO!$E$13</definedName>
    <definedName name="Planilha_15ÁreaTotal">[3]RR!$A$13:$A$98,[3]RR!$E$13:$E$98</definedName>
    <definedName name="Planilha_15TítCols">[3]RR!$A$13,[3]RR!$E$13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[3]MG!$A$13:$A$224,[3]MG!$E$13:$E$224</definedName>
    <definedName name="Planilha_6TítCols">[3]MG!$A$13,[3]MG!$E$13</definedName>
    <definedName name="Planilha_7ÁreaTotal">[3]MT!$A$13:$A$138,[3]MT!$E$13:$E$138</definedName>
    <definedName name="Planilha_7TítCols">[3]MT!$A$13,[3]MT!$E$13</definedName>
    <definedName name="Planilha_8ÁreaTotal">[3]GO!$A$13:$A$152,[3]GO!$E$13:$E$152</definedName>
    <definedName name="Planilha_8TítCols">[3]GO!$A$13,[3]GO!$E$13</definedName>
    <definedName name="Planilha_9ÁreaTotal">[3]DF!$A$13:$A$163,[3]DF!$E$13:$E$163</definedName>
    <definedName name="Planilha_9TítCols">[3]DF!$A$13,[3]DF!$E$13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SEÇÕES!$8:$9</definedName>
    <definedName name="TOTAL_GERAL">[5]Cons!$B$206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2" i="1" l="1"/>
  <c r="J92" i="1"/>
  <c r="I92" i="1"/>
  <c r="K91" i="1"/>
  <c r="J91" i="1"/>
  <c r="I91" i="1"/>
  <c r="G91" i="1"/>
  <c r="G92" i="1" s="1"/>
  <c r="F91" i="1"/>
  <c r="F92" i="1" s="1"/>
  <c r="E91" i="1"/>
  <c r="E92" i="1" s="1"/>
  <c r="K88" i="1"/>
  <c r="K89" i="1" s="1"/>
  <c r="J88" i="1"/>
  <c r="I88" i="1"/>
  <c r="G88" i="1"/>
  <c r="F88" i="1"/>
  <c r="E88" i="1"/>
  <c r="K87" i="1"/>
  <c r="J87" i="1"/>
  <c r="I87" i="1"/>
  <c r="G87" i="1"/>
  <c r="F87" i="1"/>
  <c r="E87" i="1"/>
  <c r="K86" i="1"/>
  <c r="J86" i="1"/>
  <c r="I86" i="1"/>
  <c r="G86" i="1"/>
  <c r="F86" i="1"/>
  <c r="E86" i="1"/>
  <c r="K85" i="1"/>
  <c r="J85" i="1"/>
  <c r="I85" i="1"/>
  <c r="G85" i="1"/>
  <c r="G89" i="1" s="1"/>
  <c r="F85" i="1"/>
  <c r="F89" i="1" s="1"/>
  <c r="E85" i="1"/>
  <c r="E89" i="1" s="1"/>
  <c r="K82" i="1"/>
  <c r="J82" i="1"/>
  <c r="K81" i="1"/>
  <c r="J81" i="1"/>
  <c r="I81" i="1"/>
  <c r="I82" i="1" s="1"/>
  <c r="G81" i="1"/>
  <c r="F81" i="1"/>
  <c r="E81" i="1"/>
  <c r="K80" i="1"/>
  <c r="J80" i="1"/>
  <c r="I80" i="1"/>
  <c r="G80" i="1"/>
  <c r="G82" i="1" s="1"/>
  <c r="G95" i="1" s="1"/>
  <c r="F80" i="1"/>
  <c r="F82" i="1" s="1"/>
  <c r="F95" i="1" s="1"/>
  <c r="E80" i="1"/>
  <c r="E82" i="1" s="1"/>
  <c r="E95" i="1" s="1"/>
  <c r="J77" i="1"/>
  <c r="I77" i="1"/>
  <c r="G77" i="1"/>
  <c r="H76" i="1"/>
  <c r="H75" i="1"/>
  <c r="H74" i="1"/>
  <c r="H73" i="1"/>
  <c r="H72" i="1"/>
  <c r="H91" i="1" s="1"/>
  <c r="H92" i="1" s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88" i="1" s="1"/>
  <c r="H30" i="1"/>
  <c r="H29" i="1"/>
  <c r="H28" i="1"/>
  <c r="H27" i="1"/>
  <c r="H26" i="1"/>
  <c r="H25" i="1"/>
  <c r="H85" i="1" s="1"/>
  <c r="H24" i="1"/>
  <c r="H23" i="1"/>
  <c r="H87" i="1" s="1"/>
  <c r="H22" i="1"/>
  <c r="H21" i="1"/>
  <c r="H20" i="1"/>
  <c r="H19" i="1"/>
  <c r="H86" i="1" s="1"/>
  <c r="H18" i="1"/>
  <c r="H17" i="1"/>
  <c r="K16" i="1"/>
  <c r="J16" i="1"/>
  <c r="I16" i="1"/>
  <c r="G16" i="1"/>
  <c r="F16" i="1"/>
  <c r="E16" i="1"/>
  <c r="H15" i="1"/>
  <c r="H14" i="1"/>
  <c r="H13" i="1"/>
  <c r="H16" i="1" s="1"/>
  <c r="K12" i="1"/>
  <c r="K77" i="1" s="1"/>
  <c r="J12" i="1"/>
  <c r="I12" i="1"/>
  <c r="G12" i="1"/>
  <c r="F12" i="1"/>
  <c r="F77" i="1" s="1"/>
  <c r="E12" i="1"/>
  <c r="E77" i="1" s="1"/>
  <c r="H11" i="1"/>
  <c r="H10" i="1"/>
  <c r="H12" i="1" s="1"/>
  <c r="I89" i="1" l="1"/>
  <c r="I95" i="1" s="1"/>
  <c r="I100" i="1" s="1"/>
  <c r="K95" i="1"/>
  <c r="K100" i="1" s="1"/>
  <c r="J89" i="1"/>
  <c r="J95" i="1" s="1"/>
  <c r="J100" i="1" s="1"/>
  <c r="H77" i="1"/>
  <c r="H89" i="1"/>
  <c r="H81" i="1"/>
  <c r="H80" i="1"/>
  <c r="H82" i="1" s="1"/>
  <c r="H95" i="1" s="1"/>
</calcChain>
</file>

<file path=xl/sharedStrings.xml><?xml version="1.0" encoding="utf-8"?>
<sst xmlns="http://schemas.openxmlformats.org/spreadsheetml/2006/main" count="179" uniqueCount="110">
  <si>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</si>
  <si>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</si>
  <si>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</si>
  <si>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</si>
  <si>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- 2024</t>
  </si>
  <si>
    <t xml:space="preserve">JUSTIÇA FEDERAL DE 1º GRAU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</si>
  <si>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</si>
  <si>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</si>
  <si>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</si>
  <si>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</si>
  <si>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</si>
  <si>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</si>
  <si>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</si>
  <si>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</si>
  <si>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</si>
  <si>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</si>
  <si>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</si>
  <si>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</si>
  <si>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</si>
  <si>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>APOSENTADORIAS E PENSOES CIVIS DA UNIÃO</t>
  </si>
  <si>
    <t>1</t>
  </si>
  <si>
    <t>00S6</t>
  </si>
  <si>
    <t>BENEFÍCIO ESPECIAL E DEMAIS COMPLEMENTAÇÕES DE APOSENTADORIAS</t>
  </si>
  <si>
    <t>TOTAL DE INATIVOS</t>
  </si>
  <si>
    <t>20TP</t>
  </si>
  <si>
    <t>ATIVOS CIVIS DA UNIÂO</t>
  </si>
  <si>
    <t>MEDIDA PROVISÓRIA Nº 1.283, DE 03/07/2024 - PO MP01</t>
  </si>
  <si>
    <t>09HB</t>
  </si>
  <si>
    <t xml:space="preserve">CONTRIBUIÇÃO DA UNIÃO, DE SUAS AUTARQUIAS E FUNDAÇÕES PARA O CUSTEIO DO REGIME DE PREVIDÊNCIA DOS SERVIDORES PÚBLICOS FEDERAIS </t>
  </si>
  <si>
    <t>TOTAL DE ATIVOS</t>
  </si>
  <si>
    <t>BENEFÍCIOS</t>
  </si>
  <si>
    <t>2004</t>
  </si>
  <si>
    <t>ASSISTÊNCIA MÉDICA E ODONTOLÓGICA DE CIVIS - COMPLEMENTAÇÃO DA UNIÃO - PO 0001</t>
  </si>
  <si>
    <t>3</t>
  </si>
  <si>
    <t>4</t>
  </si>
  <si>
    <t>EXAMES PERIÓDICOS - CIVIS - PO 0002</t>
  </si>
  <si>
    <t>212B</t>
  </si>
  <si>
    <t>ASSISTÊNCIA PRÉ-ESCOLAR AOS DEPENDENTES DE SERVIDORES CIVIS E DE EMPREGADOS - PO 0001</t>
  </si>
  <si>
    <t>AUXÍLIO-TRANSPORTE DE CIVIS ATIVOS - PO 0003</t>
  </si>
  <si>
    <t>AUXÍLIO-ALIMENTAÇÃO DE CIVIS ATIVOS - PO 0005</t>
  </si>
  <si>
    <t>AUXILIO-FUNERAL E NATALIDADE DE CIVIS - PO 0009</t>
  </si>
  <si>
    <t>MONTEPIO</t>
  </si>
  <si>
    <t>0536</t>
  </si>
  <si>
    <t>RESTITUIÇÃO DE VALORES RECOLHIDOS AO MONTEPIO CIVIL</t>
  </si>
  <si>
    <t>AJ</t>
  </si>
  <si>
    <t>00SA</t>
  </si>
  <si>
    <t>PAGAMENTO HONORÁRIOS PERICIAIS - NACIONAL</t>
  </si>
  <si>
    <t>4224</t>
  </si>
  <si>
    <t xml:space="preserve">ASSISTÊNCIA JURÍDICA A PESSOAS CARENTES  </t>
  </si>
  <si>
    <t>ATIVIDADES</t>
  </si>
  <si>
    <t>219I</t>
  </si>
  <si>
    <t>PUBLICIDADE INSTITUCIONAL E DE UTILIDADE PÚBLICA - PO 0000</t>
  </si>
  <si>
    <t>4257</t>
  </si>
  <si>
    <t>JULGAMENTO DE CAUSAS NA JUSTIÇA FEDERAL - DESPESAS DIVERSAS - PO 0000</t>
  </si>
  <si>
    <t>MEDIDA PROVISÓRIA Nº 1.238, DE 03/07/2024 - PO MP01</t>
  </si>
  <si>
    <t>CAPACITAÇÃO DE RECURSOS HUMANOS - PO 0002</t>
  </si>
  <si>
    <t>MODERNIZAÇÃO TECNOLÓGICA E GESTÃO DA INFORMAÇÃO NA JF - MTGI -  PO 0008</t>
  </si>
  <si>
    <t>AÇÕES DE INFORMÁTICA - AI - PO 0010</t>
  </si>
  <si>
    <t>GESTÃO DE CONTRATOS NACIONAIS - CTN - PO 0011</t>
  </si>
  <si>
    <t>SEGURANÇA INSTITUCIONAL NA JUSTIÇA FEDERAL - PO 0016</t>
  </si>
  <si>
    <t>MANUTENÇÃO DAS ATIVIDADES ITINERANTES DA JUSTIÇA FEDERAL - PO 0017</t>
  </si>
  <si>
    <t>SEGURANÇA DA INFORMAÇÃO - PO SEG0</t>
  </si>
  <si>
    <t>216H</t>
  </si>
  <si>
    <t>AJUDA DE CUSTO PARA MORADIA A MAGISTRADOS E MEMBROS DO MINISTÉRIO PUBLICO - PO AMMM</t>
  </si>
  <si>
    <t>AUXÍLIO MORADIA PARA OUTROS AGENTES PÚBLICOS - PO AMOA</t>
  </si>
  <si>
    <t>219Z</t>
  </si>
  <si>
    <t>MODERNIZAÇÃO DE INSTALAÇÕES DA JUSTIÇA FEDERAL - PO 000R</t>
  </si>
  <si>
    <t>REFORMA DO FÓRUM FEDERAL DE EXECUÇÕES FISCAIS DE SAO PAULO - SP - PO 0016</t>
  </si>
  <si>
    <t>REFORMA DO FÓRUM CRIMINAL E PREVIDENCIÁRIO DE SÃO PAULO - SP - PO 0017</t>
  </si>
  <si>
    <t>REFORMA DO FÓRUM FEDERAL DE RIBEIRÃO PRETO - SP - PO 0018</t>
  </si>
  <si>
    <t>REFORMA DO FORUM FEDERAL CÍVEL DE SÃO PAULO - SP - PO 0019</t>
  </si>
  <si>
    <t>REFORMA DA SEDE ADMINISTRATIVA DA JUSTICA FEDERAL DE SAO PAULO - SP - PO 0020</t>
  </si>
  <si>
    <t>REFORMA DO FÓRUM FEDERAL DE SANTOS - SP - PO 0022</t>
  </si>
  <si>
    <t>REFORMA DO FÓRUM FEDERAL DE BARUERI - SP - PO 0023</t>
  </si>
  <si>
    <t>REFORMA DO ANEXO ADMINISTRATIVO PRESIDENTE WILSON DE SÃO PAULO - SP - PO 0024</t>
  </si>
  <si>
    <t>REFORMA DO JUIZADO ESPECIAL FEDERAL DE SÃO PAULO - SP - 2ª ETAPA - PO 0025</t>
  </si>
  <si>
    <t>REFORMA DO FÓRUM FEDERAL DE SÃO JOSÉ DO RIO PRETO - SP - PO 0050</t>
  </si>
  <si>
    <t>REFORMA DO FÓRUM FEDERAL DE SANTO ANDRÉ - SP - PO 0052</t>
  </si>
  <si>
    <t>REFORMA DO FÓRUM FEDERAL DE SÃO BERNARDO DO CAMPO - SP - PO 0053</t>
  </si>
  <si>
    <t>REFORMA DO FÓRUM FEDERAL DE SÃO JOSÉ DOS CAMPOS - SP - PO 0054</t>
  </si>
  <si>
    <t>REFORMA DO FÓRUM FEDERAL DE BAURU - SP - PO 001M</t>
  </si>
  <si>
    <t>REFORMA DO FÓRUM FEDERAL DE GUARATINGUETÁ - SP - PO 001N</t>
  </si>
  <si>
    <t>REFORMA DO FÓRUM DA JUSTIÇA FEDERAL EM PONTA PORÃ - MS - PO 0087</t>
  </si>
  <si>
    <t>REFORMA DO FÓRUM FEDERAL DA JUSTIÇA FEDERAL EM MOGI DAS CRUZES - SP - PO 0090</t>
  </si>
  <si>
    <t>REFORMA DO FÓRUM FEDERAL DA JUSTIÇA FEDERAL EM AMERICANA - SP - PO 0091</t>
  </si>
  <si>
    <t>REFORMA DO FÓRUM FEDERAL DA JUSTIÇA FEDERAL EM MAUÁ - SP - PO 0092</t>
  </si>
  <si>
    <t>REFORMA DO FÓRUM FEDERAL DA SEÇÃO JUDICIÁRIA EM CAMPO GRANDE - MS - PO 0093</t>
  </si>
  <si>
    <t>REFORMA DO FÓRUM FEDERAL DA JUSTIÇA FEDERAL EM DOURADOS - MS - PO 0094</t>
  </si>
  <si>
    <t>REFORMA DO JUIZADO ESPECIAL DA JUSTIÇA FEDERAL EM DOURADOS - MS - PO 0095</t>
  </si>
  <si>
    <t>REFORMA DO EDIFÍCIO-SEDE II DA SEÇÃO JUDICIÁRIA DE SANTOS - SP - PO 0108</t>
  </si>
  <si>
    <t>REFORMA DO FÓRUM FEDERAL DA JUSTIÇA FEDERAL EM BOTUCATU - SP - PO 0113</t>
  </si>
  <si>
    <t>IMPLANTAÇÃO DE USINA FOTOVOLTAICA NA JUSTIÇA FEDERAL EM DOURADOS - MS - PO 0123</t>
  </si>
  <si>
    <t>PROJETOS</t>
  </si>
  <si>
    <t>1J08</t>
  </si>
  <si>
    <t>CONSTRUÇÃO DO EDIFÍCIO SEDE DA JUSTIÇA FEDERAL EM NAVIRAÍ - MS - PO 0000</t>
  </si>
  <si>
    <t>103F</t>
  </si>
  <si>
    <t>CONSTRUÇÃO DO EDIFÍCIO-ANEXO DA JUSTIÇA FEDERAL EM CAMPO GRANDE - MS - PO 0000</t>
  </si>
  <si>
    <t>166W</t>
  </si>
  <si>
    <t>AQUISIÇÃO DE IMÓVEL PARA ESTACIONAMENTO DA JUSTIÇA FEDERAL EM SÃO JOÃO DA BOA VISTA - SP - 
PO 0000</t>
  </si>
  <si>
    <t>5</t>
  </si>
  <si>
    <t>166X</t>
  </si>
  <si>
    <t>AQUISIÇÃO DE EDIFÍCIO-SEDE DA JUSTIÇA FEDERAL EM ITAPEVA - SP - PO 0000</t>
  </si>
  <si>
    <t>166Y</t>
  </si>
  <si>
    <t>AQUISIÇÃO DE EDIFÍCIO-SEDE DA JUSTIÇA FEDERAL EM OSASCO - SP - PO 0000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</si>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</sst>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theme="1"/>
      <name val="Segoe UI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/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wrapText="1"/>
    </xf>
    <xf numFmtId="49" fontId="2" fillId="3" borderId="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3" fontId="6" fillId="4" borderId="8" xfId="2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0" fontId="7" fillId="0" borderId="0" xfId="0" applyFont="1" applyFill="1"/>
    <xf numFmtId="49" fontId="8" fillId="2" borderId="3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right"/>
    </xf>
    <xf numFmtId="3" fontId="0" fillId="5" borderId="7" xfId="0" applyNumberFormat="1" applyFont="1" applyFill="1" applyBorder="1" applyAlignment="1">
      <alignment horizontal="right" wrapText="1"/>
    </xf>
    <xf numFmtId="3" fontId="2" fillId="6" borderId="7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left" vertical="center"/>
    </xf>
    <xf numFmtId="3" fontId="6" fillId="4" borderId="8" xfId="3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left" vertical="center"/>
    </xf>
    <xf numFmtId="49" fontId="0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3" fontId="6" fillId="4" borderId="8" xfId="4" applyNumberFormat="1" applyFont="1" applyFill="1" applyBorder="1" applyAlignment="1">
      <alignment horizontal="right" wrapText="1"/>
    </xf>
    <xf numFmtId="0" fontId="7" fillId="0" borderId="0" xfId="0" applyFont="1" applyFill="1" applyBorder="1"/>
    <xf numFmtId="3" fontId="2" fillId="7" borderId="7" xfId="0" applyNumberFormat="1" applyFont="1" applyFill="1" applyBorder="1" applyAlignment="1">
      <alignment horizontal="right"/>
    </xf>
    <xf numFmtId="3" fontId="2" fillId="0" borderId="3" xfId="0" applyNumberFormat="1" applyFont="1" applyBorder="1"/>
    <xf numFmtId="3" fontId="2" fillId="0" borderId="12" xfId="0" applyNumberFormat="1" applyFont="1" applyBorder="1"/>
    <xf numFmtId="49" fontId="3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49" fontId="2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/>
    </xf>
    <xf numFmtId="3" fontId="6" fillId="4" borderId="13" xfId="5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center" vertical="center" textRotation="255"/>
    </xf>
    <xf numFmtId="49" fontId="3" fillId="2" borderId="7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/>
    <xf numFmtId="49" fontId="3" fillId="5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Border="1" applyAlignment="1"/>
    <xf numFmtId="3" fontId="6" fillId="4" borderId="7" xfId="6" applyNumberFormat="1" applyFont="1" applyFill="1" applyBorder="1" applyAlignment="1">
      <alignment horizontal="right" wrapText="1"/>
    </xf>
    <xf numFmtId="49" fontId="7" fillId="0" borderId="7" xfId="0" applyNumberFormat="1" applyFont="1" applyFill="1" applyBorder="1" applyAlignment="1">
      <alignment horizontal="center" vertical="center"/>
    </xf>
    <xf numFmtId="3" fontId="6" fillId="4" borderId="7" xfId="7" applyNumberFormat="1" applyFont="1" applyFill="1" applyBorder="1" applyAlignment="1">
      <alignment horizontal="right" wrapText="1"/>
    </xf>
    <xf numFmtId="3" fontId="6" fillId="4" borderId="7" xfId="8" applyNumberFormat="1" applyFont="1" applyFill="1" applyBorder="1" applyAlignment="1">
      <alignment horizontal="right" wrapText="1"/>
    </xf>
    <xf numFmtId="3" fontId="2" fillId="0" borderId="6" xfId="0" applyNumberFormat="1" applyFont="1" applyFill="1" applyBorder="1"/>
    <xf numFmtId="3" fontId="6" fillId="4" borderId="7" xfId="9" applyNumberFormat="1" applyFont="1" applyFill="1" applyBorder="1" applyAlignment="1">
      <alignment horizontal="right" wrapText="1"/>
    </xf>
    <xf numFmtId="3" fontId="6" fillId="4" borderId="7" xfId="10" applyNumberFormat="1" applyFont="1" applyFill="1" applyBorder="1" applyAlignment="1">
      <alignment horizontal="right" wrapText="1"/>
    </xf>
    <xf numFmtId="3" fontId="0" fillId="5" borderId="7" xfId="0" applyNumberFormat="1" applyFont="1" applyFill="1" applyBorder="1" applyAlignment="1">
      <alignment horizontal="right"/>
    </xf>
    <xf numFmtId="3" fontId="6" fillId="4" borderId="7" xfId="11" applyNumberFormat="1" applyFont="1" applyFill="1" applyBorder="1" applyAlignment="1">
      <alignment horizontal="right" wrapText="1"/>
    </xf>
    <xf numFmtId="3" fontId="6" fillId="4" borderId="7" xfId="12" applyNumberFormat="1" applyFont="1" applyFill="1" applyBorder="1" applyAlignment="1">
      <alignment horizontal="right" wrapText="1"/>
    </xf>
    <xf numFmtId="3" fontId="6" fillId="4" borderId="7" xfId="13" applyNumberFormat="1" applyFont="1" applyFill="1" applyBorder="1" applyAlignment="1">
      <alignment horizontal="right" wrapText="1"/>
    </xf>
    <xf numFmtId="3" fontId="2" fillId="0" borderId="12" xfId="0" applyNumberFormat="1" applyFont="1" applyFill="1" applyBorder="1"/>
    <xf numFmtId="3" fontId="6" fillId="4" borderId="7" xfId="14" applyNumberFormat="1" applyFont="1" applyFill="1" applyBorder="1" applyAlignment="1">
      <alignment horizontal="right" wrapText="1"/>
    </xf>
    <xf numFmtId="3" fontId="6" fillId="4" borderId="4" xfId="11" applyNumberFormat="1" applyFont="1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right"/>
    </xf>
    <xf numFmtId="3" fontId="6" fillId="0" borderId="4" xfId="11" applyNumberFormat="1" applyFont="1" applyFill="1" applyBorder="1" applyAlignment="1">
      <alignment horizontal="right" wrapText="1"/>
    </xf>
    <xf numFmtId="49" fontId="3" fillId="5" borderId="9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/>
    <xf numFmtId="3" fontId="2" fillId="2" borderId="4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vertical="center" wrapText="1"/>
    </xf>
    <xf numFmtId="3" fontId="3" fillId="0" borderId="4" xfId="0" applyNumberFormat="1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49" fontId="11" fillId="2" borderId="0" xfId="0" applyNumberFormat="1" applyFont="1" applyFill="1" applyBorder="1"/>
    <xf numFmtId="3" fontId="2" fillId="0" borderId="0" xfId="0" applyNumberFormat="1" applyFont="1" applyBorder="1"/>
    <xf numFmtId="3" fontId="3" fillId="2" borderId="0" xfId="0" applyNumberFormat="1" applyFont="1" applyFill="1" applyBorder="1"/>
    <xf numFmtId="3" fontId="7" fillId="0" borderId="0" xfId="0" applyNumberFormat="1" applyFont="1"/>
    <xf numFmtId="3" fontId="2" fillId="0" borderId="18" xfId="0" applyNumberFormat="1" applyFont="1" applyFill="1" applyBorder="1"/>
    <xf numFmtId="3" fontId="7" fillId="0" borderId="0" xfId="0" applyNumberFormat="1" applyFont="1" applyFill="1"/>
    <xf numFmtId="3" fontId="2" fillId="0" borderId="21" xfId="0" applyNumberFormat="1" applyFont="1" applyFill="1" applyBorder="1" applyAlignment="1">
      <alignment vertical="center"/>
    </xf>
    <xf numFmtId="0" fontId="7" fillId="0" borderId="0" xfId="0" applyFont="1"/>
    <xf numFmtId="3" fontId="3" fillId="0" borderId="24" xfId="0" applyNumberFormat="1" applyFont="1" applyFill="1" applyBorder="1" applyAlignment="1">
      <alignment vertical="center"/>
    </xf>
    <xf numFmtId="49" fontId="12" fillId="0" borderId="0" xfId="0" applyNumberFormat="1" applyFont="1" applyBorder="1"/>
    <xf numFmtId="4" fontId="12" fillId="0" borderId="0" xfId="0" applyNumberFormat="1" applyFont="1" applyBorder="1" applyAlignment="1">
      <alignment horizontal="center"/>
    </xf>
    <xf numFmtId="3" fontId="2" fillId="0" borderId="21" xfId="0" applyNumberFormat="1" applyFont="1" applyFill="1" applyBorder="1"/>
    <xf numFmtId="49" fontId="12" fillId="0" borderId="19" xfId="0" applyNumberFormat="1" applyFont="1" applyBorder="1" applyAlignment="1">
      <alignment horizontal="left"/>
    </xf>
    <xf numFmtId="49" fontId="12" fillId="0" borderId="26" xfId="0" applyNumberFormat="1" applyFont="1" applyBorder="1" applyAlignment="1">
      <alignment horizontal="left"/>
    </xf>
    <xf numFmtId="3" fontId="2" fillId="0" borderId="27" xfId="0" applyNumberFormat="1" applyFont="1" applyFill="1" applyBorder="1"/>
    <xf numFmtId="3" fontId="2" fillId="0" borderId="27" xfId="0" applyNumberFormat="1" applyFont="1" applyBorder="1"/>
    <xf numFmtId="3" fontId="3" fillId="0" borderId="24" xfId="0" applyNumberFormat="1" applyFont="1" applyFill="1" applyBorder="1"/>
    <xf numFmtId="49" fontId="12" fillId="2" borderId="0" xfId="0" applyNumberFormat="1" applyFont="1" applyFill="1" applyBorder="1"/>
    <xf numFmtId="4" fontId="12" fillId="2" borderId="0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vertical="center"/>
    </xf>
    <xf numFmtId="49" fontId="10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9" fontId="13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3" fontId="3" fillId="9" borderId="31" xfId="0" applyNumberFormat="1" applyFont="1" applyFill="1" applyBorder="1"/>
    <xf numFmtId="0" fontId="14" fillId="0" borderId="0" xfId="0" applyFont="1" applyAlignment="1">
      <alignment horizontal="left"/>
    </xf>
    <xf numFmtId="49" fontId="7" fillId="0" borderId="0" xfId="0" applyNumberFormat="1" applyFont="1"/>
    <xf numFmtId="3" fontId="2" fillId="0" borderId="0" xfId="1" applyNumberFormat="1"/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49" fontId="3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49" fontId="3" fillId="0" borderId="4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/>
    </xf>
    <xf numFmtId="49" fontId="12" fillId="0" borderId="20" xfId="0" applyNumberFormat="1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10" fillId="8" borderId="16" xfId="0" applyNumberFormat="1" applyFont="1" applyFill="1" applyBorder="1" applyAlignment="1">
      <alignment horizontal="left"/>
    </xf>
    <xf numFmtId="49" fontId="10" fillId="8" borderId="17" xfId="0" applyNumberFormat="1" applyFont="1" applyFill="1" applyBorder="1" applyAlignment="1">
      <alignment horizontal="left"/>
    </xf>
    <xf numFmtId="49" fontId="10" fillId="8" borderId="25" xfId="0" applyNumberFormat="1" applyFont="1" applyFill="1" applyBorder="1" applyAlignment="1">
      <alignment horizontal="left"/>
    </xf>
    <xf numFmtId="49" fontId="10" fillId="0" borderId="22" xfId="0" applyNumberFormat="1" applyFont="1" applyBorder="1" applyAlignment="1">
      <alignment horizontal="left"/>
    </xf>
    <xf numFmtId="49" fontId="10" fillId="0" borderId="28" xfId="0" applyNumberFormat="1" applyFont="1" applyBorder="1" applyAlignment="1">
      <alignment horizontal="left"/>
    </xf>
    <xf numFmtId="49" fontId="3" fillId="9" borderId="29" xfId="0" applyNumberFormat="1" applyFont="1" applyFill="1" applyBorder="1"/>
    <xf numFmtId="49" fontId="3" fillId="9" borderId="30" xfId="0" applyNumberFormat="1" applyFont="1" applyFill="1" applyBorder="1"/>
    <xf numFmtId="49" fontId="10" fillId="0" borderId="23" xfId="0" applyNumberFormat="1" applyFont="1" applyBorder="1" applyAlignment="1">
      <alignment horizontal="left"/>
    </xf>
    <xf numFmtId="49" fontId="10" fillId="8" borderId="16" xfId="0" applyNumberFormat="1" applyFont="1" applyFill="1" applyBorder="1"/>
    <xf numFmtId="49" fontId="10" fillId="8" borderId="25" xfId="0" applyNumberFormat="1" applyFont="1" applyFill="1" applyBorder="1"/>
    <xf numFmtId="49" fontId="12" fillId="0" borderId="26" xfId="0" applyNumberFormat="1" applyFont="1" applyBorder="1" applyAlignment="1">
      <alignment horizontal="left"/>
    </xf>
  </cellXfs>
  <cellStyles count="15">
    <cellStyle name="Normal" xfId="0" builtinId="0"/>
    <cellStyle name="Normal 31 2" xfId="3"/>
    <cellStyle name="Normal 32 2" xfId="2"/>
    <cellStyle name="Normal 33 2" xfId="4"/>
    <cellStyle name="Normal 38 2" xfId="6"/>
    <cellStyle name="Normal 39 2" xfId="13"/>
    <cellStyle name="Normal 41 2" xfId="10"/>
    <cellStyle name="Normal 42 2" xfId="12"/>
    <cellStyle name="Normal 43 2" xfId="8"/>
    <cellStyle name="Normal 44 2" xfId="7"/>
    <cellStyle name="Normal 45 2" xfId="14"/>
    <cellStyle name="Normal 48 2" xfId="9"/>
    <cellStyle name="Normal 49 2" xfId="11"/>
    <cellStyle name="Normal 52 2" xfId="5"/>
    <cellStyle name="Vírgula" xfId="1" builtinId="3"/>
  </cellStyles>
  <dxfs count="1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  <sheetName val="FIX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  <sheetName val="FIXA_2009"/>
      <sheetName val="EXTR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"/>
  <sheetViews>
    <sheetView showGridLines="0" tabSelected="1" zoomScale="85" zoomScaleNormal="85" zoomScaleSheetLayoutView="70" workbookViewId="0"/>
  </sheetViews>
  <sheetFormatPr defaultColWidth="9.109375" defaultRowHeight="10.199999999999999" x14ac:dyDescent="0.2"/>
  <cols>
    <col min="1" max="1" width="11.6640625" style="84" customWidth="1"/>
    <col min="2" max="2" width="7.88671875" style="84" bestFit="1" customWidth="1"/>
    <col min="3" max="3" width="99.109375" style="104" customWidth="1"/>
    <col min="4" max="4" width="6" style="104" customWidth="1"/>
    <col min="5" max="5" width="14.88671875" style="84" customWidth="1"/>
    <col min="6" max="6" width="22.6640625" style="84" customWidth="1"/>
    <col min="7" max="7" width="16.33203125" style="84" hidden="1" customWidth="1"/>
    <col min="8" max="8" width="18.88671875" style="84" bestFit="1" customWidth="1"/>
    <col min="9" max="11" width="18.6640625" style="84" customWidth="1"/>
    <col min="12" max="16384" width="9.109375" style="18"/>
  </cols>
  <sheetData>
    <row r="1" spans="1:11" s="5" customFormat="1" ht="13.2" x14ac:dyDescent="0.25">
      <c r="A1" s="1" t="s">
        <v>0</v>
      </c>
      <c r="B1" s="2"/>
      <c r="C1" s="1"/>
      <c r="D1" s="1"/>
      <c r="E1" s="3"/>
      <c r="F1" s="4"/>
      <c r="G1" s="4"/>
      <c r="H1" s="4"/>
      <c r="I1" s="4"/>
      <c r="J1" s="4"/>
      <c r="K1" s="4"/>
    </row>
    <row r="2" spans="1:11" s="5" customFormat="1" ht="13.2" x14ac:dyDescent="0.25">
      <c r="A2" s="1" t="s">
        <v>1</v>
      </c>
      <c r="B2" s="2"/>
      <c r="C2" s="1"/>
      <c r="D2" s="1"/>
      <c r="E2" s="1"/>
      <c r="F2" s="4"/>
      <c r="G2" s="4"/>
      <c r="H2" s="4"/>
      <c r="I2" s="4"/>
      <c r="J2" s="4"/>
      <c r="K2" s="4"/>
    </row>
    <row r="3" spans="1:11" s="5" customFormat="1" ht="13.2" x14ac:dyDescent="0.25">
      <c r="A3" s="1" t="s">
        <v>2</v>
      </c>
      <c r="B3" s="2"/>
      <c r="C3" s="1"/>
      <c r="D3" s="1"/>
      <c r="E3" s="1"/>
      <c r="F3" s="4"/>
      <c r="G3" s="4"/>
      <c r="H3" s="4"/>
      <c r="I3" s="4"/>
      <c r="J3" s="4"/>
      <c r="K3" s="4"/>
    </row>
    <row r="4" spans="1:11" s="5" customFormat="1" ht="13.2" x14ac:dyDescent="0.25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s="5" customFormat="1" ht="13.2" x14ac:dyDescent="0.25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s="5" customFormat="1" ht="13.2" x14ac:dyDescent="0.25">
      <c r="A6" s="107" t="s">
        <v>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s="5" customFormat="1" ht="13.2" x14ac:dyDescent="0.25">
      <c r="A7" s="4"/>
      <c r="B7" s="6"/>
      <c r="C7" s="7"/>
      <c r="D7" s="7"/>
      <c r="E7" s="8"/>
      <c r="F7" s="8"/>
      <c r="G7" s="8"/>
      <c r="H7" s="8"/>
      <c r="I7" s="8"/>
      <c r="J7" s="8"/>
      <c r="K7" s="8"/>
    </row>
    <row r="8" spans="1:11" s="10" customFormat="1" ht="21" customHeight="1" x14ac:dyDescent="0.25">
      <c r="A8" s="108" t="s">
        <v>6</v>
      </c>
      <c r="B8" s="110" t="s">
        <v>7</v>
      </c>
      <c r="C8" s="111"/>
      <c r="D8" s="114" t="s">
        <v>8</v>
      </c>
      <c r="E8" s="116" t="s">
        <v>9</v>
      </c>
      <c r="F8" s="9" t="s">
        <v>10</v>
      </c>
      <c r="G8" s="116" t="s">
        <v>11</v>
      </c>
      <c r="H8" s="108" t="s">
        <v>12</v>
      </c>
      <c r="I8" s="116" t="s">
        <v>13</v>
      </c>
      <c r="J8" s="116" t="s">
        <v>14</v>
      </c>
      <c r="K8" s="116" t="s">
        <v>15</v>
      </c>
    </row>
    <row r="9" spans="1:11" s="10" customFormat="1" ht="37.5" customHeight="1" x14ac:dyDescent="0.25">
      <c r="A9" s="109"/>
      <c r="B9" s="112"/>
      <c r="C9" s="113"/>
      <c r="D9" s="115"/>
      <c r="E9" s="117"/>
      <c r="F9" s="11" t="s">
        <v>16</v>
      </c>
      <c r="G9" s="109"/>
      <c r="H9" s="109"/>
      <c r="I9" s="109"/>
      <c r="J9" s="109"/>
      <c r="K9" s="109"/>
    </row>
    <row r="10" spans="1:11" ht="24.75" customHeight="1" x14ac:dyDescent="0.35">
      <c r="A10" s="118" t="s">
        <v>17</v>
      </c>
      <c r="B10" s="12" t="s">
        <v>18</v>
      </c>
      <c r="C10" s="13" t="s">
        <v>19</v>
      </c>
      <c r="D10" s="14" t="s">
        <v>20</v>
      </c>
      <c r="E10" s="15">
        <v>322100000</v>
      </c>
      <c r="F10" s="16">
        <v>46056485</v>
      </c>
      <c r="G10" s="16"/>
      <c r="H10" s="17">
        <f>E10+F10</f>
        <v>368156485</v>
      </c>
      <c r="I10" s="17">
        <v>367528058.54000002</v>
      </c>
      <c r="J10" s="16">
        <v>365708072.00999999</v>
      </c>
      <c r="K10" s="16">
        <v>361671278.50999999</v>
      </c>
    </row>
    <row r="11" spans="1:11" ht="24.75" customHeight="1" x14ac:dyDescent="0.25">
      <c r="A11" s="119"/>
      <c r="B11" s="12" t="s">
        <v>21</v>
      </c>
      <c r="C11" s="19" t="s">
        <v>22</v>
      </c>
      <c r="D11" s="20" t="s">
        <v>20</v>
      </c>
      <c r="E11" s="21">
        <v>1100000</v>
      </c>
      <c r="F11" s="22">
        <v>1300000</v>
      </c>
      <c r="G11" s="21"/>
      <c r="H11" s="17">
        <f>E11+F11</f>
        <v>2400000</v>
      </c>
      <c r="I11" s="17">
        <v>2310179.2999999998</v>
      </c>
      <c r="J11" s="17">
        <v>2310179.2999999998</v>
      </c>
      <c r="K11" s="17">
        <v>2310179.2999999998</v>
      </c>
    </row>
    <row r="12" spans="1:11" ht="24.75" customHeight="1" x14ac:dyDescent="0.25">
      <c r="A12" s="119"/>
      <c r="B12" s="121" t="s">
        <v>23</v>
      </c>
      <c r="C12" s="122"/>
      <c r="D12" s="122"/>
      <c r="E12" s="23">
        <f t="shared" ref="E12:F12" si="0">SUM(E10:E11)</f>
        <v>323200000</v>
      </c>
      <c r="F12" s="23">
        <f t="shared" si="0"/>
        <v>47356485</v>
      </c>
      <c r="G12" s="23">
        <f t="shared" ref="G12:K12" si="1">SUM(G10:G11)</f>
        <v>0</v>
      </c>
      <c r="H12" s="23">
        <f t="shared" si="1"/>
        <v>370556485</v>
      </c>
      <c r="I12" s="23">
        <f>SUM(I10:I11)</f>
        <v>369838237.84000003</v>
      </c>
      <c r="J12" s="23">
        <f t="shared" si="1"/>
        <v>368018251.31</v>
      </c>
      <c r="K12" s="23">
        <f t="shared" si="1"/>
        <v>363981457.81</v>
      </c>
    </row>
    <row r="13" spans="1:11" ht="24.75" customHeight="1" x14ac:dyDescent="0.35">
      <c r="A13" s="119"/>
      <c r="B13" s="123" t="s">
        <v>24</v>
      </c>
      <c r="C13" s="24" t="s">
        <v>25</v>
      </c>
      <c r="D13" s="20" t="s">
        <v>20</v>
      </c>
      <c r="E13" s="25">
        <v>1265500000</v>
      </c>
      <c r="F13" s="16">
        <v>120391766</v>
      </c>
      <c r="G13" s="16"/>
      <c r="H13" s="17">
        <f t="shared" ref="H13:H15" si="2">E13+F13</f>
        <v>1385891766</v>
      </c>
      <c r="I13" s="17">
        <v>1385277079.4300001</v>
      </c>
      <c r="J13" s="17">
        <v>1383119815.74</v>
      </c>
      <c r="K13" s="17">
        <v>1361535075.8900001</v>
      </c>
    </row>
    <row r="14" spans="1:11" ht="24.75" customHeight="1" x14ac:dyDescent="0.35">
      <c r="A14" s="119"/>
      <c r="B14" s="124"/>
      <c r="C14" s="26" t="s">
        <v>26</v>
      </c>
      <c r="D14" s="27" t="s">
        <v>20</v>
      </c>
      <c r="E14" s="25">
        <v>0</v>
      </c>
      <c r="F14" s="16">
        <v>52000000</v>
      </c>
      <c r="G14" s="16"/>
      <c r="H14" s="17">
        <f t="shared" si="2"/>
        <v>52000000</v>
      </c>
      <c r="I14" s="17">
        <v>52000000</v>
      </c>
      <c r="J14" s="17">
        <v>52000000</v>
      </c>
      <c r="K14" s="17">
        <v>52000000</v>
      </c>
    </row>
    <row r="15" spans="1:11" s="31" customFormat="1" ht="33.75" customHeight="1" x14ac:dyDescent="0.35">
      <c r="A15" s="119"/>
      <c r="B15" s="28" t="s">
        <v>27</v>
      </c>
      <c r="C15" s="29" t="s">
        <v>28</v>
      </c>
      <c r="D15" s="20" t="s">
        <v>20</v>
      </c>
      <c r="E15" s="30">
        <v>251000000</v>
      </c>
      <c r="F15" s="16">
        <v>12257610</v>
      </c>
      <c r="G15" s="16"/>
      <c r="H15" s="17">
        <f t="shared" si="2"/>
        <v>263257610</v>
      </c>
      <c r="I15" s="17">
        <v>260716862.75999999</v>
      </c>
      <c r="J15" s="17">
        <v>260703462.75999999</v>
      </c>
      <c r="K15" s="17">
        <v>260703462.75999999</v>
      </c>
    </row>
    <row r="16" spans="1:11" s="31" customFormat="1" ht="24.75" customHeight="1" x14ac:dyDescent="0.25">
      <c r="A16" s="120"/>
      <c r="B16" s="125" t="s">
        <v>29</v>
      </c>
      <c r="C16" s="126"/>
      <c r="D16" s="126"/>
      <c r="E16" s="32">
        <f t="shared" ref="E16:K16" si="3">SUM(E13:E15)</f>
        <v>1516500000</v>
      </c>
      <c r="F16" s="32">
        <f t="shared" si="3"/>
        <v>184649376</v>
      </c>
      <c r="G16" s="32">
        <f t="shared" si="3"/>
        <v>0</v>
      </c>
      <c r="H16" s="32">
        <f t="shared" si="3"/>
        <v>1701149376</v>
      </c>
      <c r="I16" s="32">
        <f>SUM(I13:I15)</f>
        <v>1697993942.1900001</v>
      </c>
      <c r="J16" s="32">
        <f t="shared" si="3"/>
        <v>1695823278.5</v>
      </c>
      <c r="K16" s="32">
        <f t="shared" si="3"/>
        <v>1674238538.6500001</v>
      </c>
    </row>
    <row r="17" spans="1:11" ht="24.75" customHeight="1" x14ac:dyDescent="0.25">
      <c r="A17" s="118" t="s">
        <v>30</v>
      </c>
      <c r="B17" s="123" t="s">
        <v>31</v>
      </c>
      <c r="C17" s="128" t="s">
        <v>32</v>
      </c>
      <c r="D17" s="20" t="s">
        <v>33</v>
      </c>
      <c r="E17" s="17">
        <v>75268193</v>
      </c>
      <c r="F17" s="33">
        <v>29533672</v>
      </c>
      <c r="G17" s="16"/>
      <c r="H17" s="17">
        <f t="shared" ref="H17:H76" si="4">E17+F17</f>
        <v>104801865</v>
      </c>
      <c r="I17" s="17">
        <v>104801863.56</v>
      </c>
      <c r="J17" s="17">
        <v>89093029.530000001</v>
      </c>
      <c r="K17" s="17">
        <v>87482446.040000007</v>
      </c>
    </row>
    <row r="18" spans="1:11" ht="24.75" customHeight="1" x14ac:dyDescent="0.25">
      <c r="A18" s="119"/>
      <c r="B18" s="127"/>
      <c r="C18" s="129"/>
      <c r="D18" s="27" t="s">
        <v>34</v>
      </c>
      <c r="E18" s="17">
        <v>78000</v>
      </c>
      <c r="F18" s="34">
        <v>0</v>
      </c>
      <c r="G18" s="16"/>
      <c r="H18" s="17">
        <f t="shared" si="4"/>
        <v>78000</v>
      </c>
      <c r="I18" s="16">
        <v>516.35</v>
      </c>
      <c r="J18" s="16">
        <v>516.35</v>
      </c>
      <c r="K18" s="16">
        <v>516.35</v>
      </c>
    </row>
    <row r="19" spans="1:11" ht="24.75" customHeight="1" x14ac:dyDescent="0.25">
      <c r="A19" s="119"/>
      <c r="B19" s="124"/>
      <c r="C19" s="35" t="s">
        <v>35</v>
      </c>
      <c r="D19" s="36" t="s">
        <v>33</v>
      </c>
      <c r="E19" s="17">
        <v>171000</v>
      </c>
      <c r="F19" s="37">
        <v>-102028</v>
      </c>
      <c r="G19" s="17"/>
      <c r="H19" s="17">
        <f t="shared" si="4"/>
        <v>68972</v>
      </c>
      <c r="I19" s="16">
        <v>45856</v>
      </c>
      <c r="J19" s="16">
        <v>0</v>
      </c>
      <c r="K19" s="16">
        <v>0</v>
      </c>
    </row>
    <row r="20" spans="1:11" ht="24.75" customHeight="1" x14ac:dyDescent="0.25">
      <c r="A20" s="119"/>
      <c r="B20" s="123" t="s">
        <v>36</v>
      </c>
      <c r="C20" s="35" t="s">
        <v>37</v>
      </c>
      <c r="D20" s="38" t="s">
        <v>33</v>
      </c>
      <c r="E20" s="17">
        <v>7350829</v>
      </c>
      <c r="F20" s="17">
        <v>2307755</v>
      </c>
      <c r="G20" s="17"/>
      <c r="H20" s="17">
        <f t="shared" si="4"/>
        <v>9658584</v>
      </c>
      <c r="I20" s="17">
        <v>9528208.1400000006</v>
      </c>
      <c r="J20" s="17">
        <v>9427415.4000000004</v>
      </c>
      <c r="K20" s="17">
        <v>9427415.4000000004</v>
      </c>
    </row>
    <row r="21" spans="1:11" ht="24.75" customHeight="1" x14ac:dyDescent="0.25">
      <c r="A21" s="119"/>
      <c r="B21" s="127"/>
      <c r="C21" s="39" t="s">
        <v>38</v>
      </c>
      <c r="D21" s="38" t="s">
        <v>33</v>
      </c>
      <c r="E21" s="17">
        <v>2218704</v>
      </c>
      <c r="F21" s="37">
        <v>-957755</v>
      </c>
      <c r="G21" s="17"/>
      <c r="H21" s="17">
        <f t="shared" si="4"/>
        <v>1260949</v>
      </c>
      <c r="I21" s="17">
        <v>1228458.6000000001</v>
      </c>
      <c r="J21" s="17">
        <v>1152233.82</v>
      </c>
      <c r="K21" s="17">
        <v>1152233.82</v>
      </c>
    </row>
    <row r="22" spans="1:11" ht="24.75" customHeight="1" x14ac:dyDescent="0.25">
      <c r="A22" s="119"/>
      <c r="B22" s="127"/>
      <c r="C22" s="39" t="s">
        <v>39</v>
      </c>
      <c r="D22" s="20" t="s">
        <v>33</v>
      </c>
      <c r="E22" s="17">
        <v>66564607</v>
      </c>
      <c r="F22" s="16">
        <v>13050000</v>
      </c>
      <c r="G22" s="16"/>
      <c r="H22" s="17">
        <f t="shared" si="4"/>
        <v>79614607</v>
      </c>
      <c r="I22" s="17">
        <v>79199820.560000002</v>
      </c>
      <c r="J22" s="17">
        <v>79084781.519999996</v>
      </c>
      <c r="K22" s="17">
        <v>79084781.519999996</v>
      </c>
    </row>
    <row r="23" spans="1:11" ht="24.75" customHeight="1" x14ac:dyDescent="0.35">
      <c r="A23" s="120"/>
      <c r="B23" s="124"/>
      <c r="C23" s="39" t="s">
        <v>40</v>
      </c>
      <c r="D23" s="20" t="s">
        <v>33</v>
      </c>
      <c r="E23" s="40">
        <v>543975</v>
      </c>
      <c r="F23" s="16">
        <v>0</v>
      </c>
      <c r="G23" s="16"/>
      <c r="H23" s="17">
        <f t="shared" si="4"/>
        <v>543975</v>
      </c>
      <c r="I23" s="17">
        <v>386754.74</v>
      </c>
      <c r="J23" s="17">
        <v>386754.74</v>
      </c>
      <c r="K23" s="17">
        <v>386754.74</v>
      </c>
    </row>
    <row r="24" spans="1:11" ht="24.75" hidden="1" customHeight="1" x14ac:dyDescent="0.25">
      <c r="A24" s="41" t="s">
        <v>41</v>
      </c>
      <c r="B24" s="28" t="s">
        <v>42</v>
      </c>
      <c r="C24" s="42" t="s">
        <v>43</v>
      </c>
      <c r="D24" s="20" t="s">
        <v>33</v>
      </c>
      <c r="E24" s="16"/>
      <c r="F24" s="16"/>
      <c r="G24" s="16"/>
      <c r="H24" s="17">
        <f t="shared" si="4"/>
        <v>0</v>
      </c>
      <c r="I24" s="17"/>
      <c r="J24" s="16"/>
      <c r="K24" s="16"/>
    </row>
    <row r="25" spans="1:11" ht="24.75" customHeight="1" x14ac:dyDescent="0.25">
      <c r="A25" s="130" t="s">
        <v>44</v>
      </c>
      <c r="B25" s="28" t="s">
        <v>45</v>
      </c>
      <c r="C25" s="39" t="s">
        <v>46</v>
      </c>
      <c r="D25" s="27" t="s">
        <v>33</v>
      </c>
      <c r="E25" s="17">
        <v>0</v>
      </c>
      <c r="F25" s="17">
        <v>76251860</v>
      </c>
      <c r="G25" s="17"/>
      <c r="H25" s="17">
        <f t="shared" si="4"/>
        <v>76251860</v>
      </c>
      <c r="I25" s="17">
        <v>75861196.959999993</v>
      </c>
      <c r="J25" s="17">
        <v>72948151.260000005</v>
      </c>
      <c r="K25" s="17">
        <v>69304413.090000004</v>
      </c>
    </row>
    <row r="26" spans="1:11" ht="31.5" customHeight="1" x14ac:dyDescent="0.25">
      <c r="A26" s="131"/>
      <c r="B26" s="28" t="s">
        <v>47</v>
      </c>
      <c r="C26" s="39" t="s">
        <v>48</v>
      </c>
      <c r="D26" s="20" t="s">
        <v>33</v>
      </c>
      <c r="E26" s="17">
        <v>0</v>
      </c>
      <c r="F26" s="17">
        <v>8753184</v>
      </c>
      <c r="G26" s="17"/>
      <c r="H26" s="17">
        <f t="shared" si="4"/>
        <v>8753184</v>
      </c>
      <c r="I26" s="17">
        <v>8520557.6199999992</v>
      </c>
      <c r="J26" s="17">
        <v>7924345.5499999998</v>
      </c>
      <c r="K26" s="17">
        <v>7630512.8099999996</v>
      </c>
    </row>
    <row r="27" spans="1:11" ht="24.75" hidden="1" customHeight="1" x14ac:dyDescent="0.25">
      <c r="A27" s="132" t="s">
        <v>49</v>
      </c>
      <c r="B27" s="123" t="s">
        <v>50</v>
      </c>
      <c r="C27" s="128" t="s">
        <v>51</v>
      </c>
      <c r="D27" s="38" t="s">
        <v>33</v>
      </c>
      <c r="E27" s="17"/>
      <c r="F27" s="43"/>
      <c r="G27" s="17"/>
      <c r="H27" s="17">
        <f t="shared" si="4"/>
        <v>0</v>
      </c>
      <c r="I27" s="17"/>
      <c r="J27" s="16"/>
      <c r="K27" s="16"/>
    </row>
    <row r="28" spans="1:11" ht="24.75" hidden="1" customHeight="1" x14ac:dyDescent="0.25">
      <c r="A28" s="133"/>
      <c r="B28" s="127"/>
      <c r="C28" s="135"/>
      <c r="D28" s="38" t="s">
        <v>34</v>
      </c>
      <c r="E28" s="17"/>
      <c r="F28" s="43"/>
      <c r="G28" s="17"/>
      <c r="H28" s="17">
        <f t="shared" si="4"/>
        <v>0</v>
      </c>
      <c r="I28" s="17"/>
      <c r="J28" s="16"/>
      <c r="K28" s="16"/>
    </row>
    <row r="29" spans="1:11" ht="24.75" customHeight="1" x14ac:dyDescent="0.25">
      <c r="A29" s="133"/>
      <c r="B29" s="123" t="s">
        <v>52</v>
      </c>
      <c r="C29" s="128" t="s">
        <v>53</v>
      </c>
      <c r="D29" s="20" t="s">
        <v>33</v>
      </c>
      <c r="E29" s="17">
        <v>118403619</v>
      </c>
      <c r="F29" s="44">
        <v>-31006666</v>
      </c>
      <c r="G29" s="17"/>
      <c r="H29" s="17">
        <f t="shared" si="4"/>
        <v>87396953</v>
      </c>
      <c r="I29" s="17">
        <v>86225266.180000007</v>
      </c>
      <c r="J29" s="17">
        <v>80841475.019999996</v>
      </c>
      <c r="K29" s="17">
        <v>79645677.560000002</v>
      </c>
    </row>
    <row r="30" spans="1:11" ht="24.75" customHeight="1" x14ac:dyDescent="0.25">
      <c r="A30" s="133"/>
      <c r="B30" s="127"/>
      <c r="C30" s="135"/>
      <c r="D30" s="20" t="s">
        <v>34</v>
      </c>
      <c r="E30" s="17">
        <v>15439100</v>
      </c>
      <c r="F30" s="16">
        <v>-9138362</v>
      </c>
      <c r="G30" s="16"/>
      <c r="H30" s="17">
        <f t="shared" si="4"/>
        <v>6300738</v>
      </c>
      <c r="I30" s="17">
        <v>6180387.0599999996</v>
      </c>
      <c r="J30" s="17">
        <v>4265571.5999999996</v>
      </c>
      <c r="K30" s="17">
        <v>4110181.49</v>
      </c>
    </row>
    <row r="31" spans="1:11" ht="24.75" customHeight="1" x14ac:dyDescent="0.25">
      <c r="A31" s="133"/>
      <c r="B31" s="127"/>
      <c r="C31" s="128" t="s">
        <v>54</v>
      </c>
      <c r="D31" s="27" t="s">
        <v>33</v>
      </c>
      <c r="E31" s="17">
        <v>0</v>
      </c>
      <c r="F31" s="16">
        <v>26252988.350000001</v>
      </c>
      <c r="G31" s="16"/>
      <c r="H31" s="17">
        <f t="shared" si="4"/>
        <v>26252988.350000001</v>
      </c>
      <c r="I31" s="17">
        <v>26252988.350000001</v>
      </c>
      <c r="J31" s="17">
        <v>15993969.199999999</v>
      </c>
      <c r="K31" s="17">
        <v>14270641.039999999</v>
      </c>
    </row>
    <row r="32" spans="1:11" ht="24.75" customHeight="1" x14ac:dyDescent="0.25">
      <c r="A32" s="133"/>
      <c r="B32" s="127"/>
      <c r="C32" s="135"/>
      <c r="D32" s="27" t="s">
        <v>34</v>
      </c>
      <c r="E32" s="17">
        <v>0</v>
      </c>
      <c r="F32" s="16">
        <v>9954148.8000000007</v>
      </c>
      <c r="G32" s="16"/>
      <c r="H32" s="17">
        <f t="shared" si="4"/>
        <v>9954148.8000000007</v>
      </c>
      <c r="I32" s="17">
        <v>9954148.8000000007</v>
      </c>
      <c r="J32" s="17">
        <v>9954148.8000000007</v>
      </c>
      <c r="K32" s="17">
        <v>9570912.8000000007</v>
      </c>
    </row>
    <row r="33" spans="1:11" ht="24.75" customHeight="1" x14ac:dyDescent="0.25">
      <c r="A33" s="133"/>
      <c r="B33" s="127"/>
      <c r="C33" s="35" t="s">
        <v>55</v>
      </c>
      <c r="D33" s="38" t="s">
        <v>33</v>
      </c>
      <c r="E33" s="17">
        <v>1446006</v>
      </c>
      <c r="F33" s="17">
        <v>815974</v>
      </c>
      <c r="G33" s="17"/>
      <c r="H33" s="17">
        <f t="shared" si="4"/>
        <v>2261980</v>
      </c>
      <c r="I33" s="17">
        <v>2219010.0099999998</v>
      </c>
      <c r="J33" s="17">
        <v>2217539.83</v>
      </c>
      <c r="K33" s="17">
        <v>2198078.09</v>
      </c>
    </row>
    <row r="34" spans="1:11" ht="24.75" hidden="1" customHeight="1" x14ac:dyDescent="0.25">
      <c r="A34" s="133"/>
      <c r="B34" s="127"/>
      <c r="C34" s="138" t="s">
        <v>56</v>
      </c>
      <c r="D34" s="38" t="s">
        <v>33</v>
      </c>
      <c r="E34" s="17"/>
      <c r="F34" s="16"/>
      <c r="G34" s="16"/>
      <c r="H34" s="17">
        <f t="shared" si="4"/>
        <v>0</v>
      </c>
      <c r="I34" s="17"/>
      <c r="J34" s="16"/>
      <c r="K34" s="16"/>
    </row>
    <row r="35" spans="1:11" ht="27.75" customHeight="1" x14ac:dyDescent="0.25">
      <c r="A35" s="133"/>
      <c r="B35" s="127"/>
      <c r="C35" s="139"/>
      <c r="D35" s="38" t="s">
        <v>34</v>
      </c>
      <c r="E35" s="17">
        <v>838323</v>
      </c>
      <c r="F35" s="16">
        <v>-4473</v>
      </c>
      <c r="G35" s="16"/>
      <c r="H35" s="17">
        <f t="shared" si="4"/>
        <v>833850</v>
      </c>
      <c r="I35" s="17">
        <v>833850</v>
      </c>
      <c r="J35" s="17">
        <v>833850</v>
      </c>
      <c r="K35" s="17">
        <v>684639.9</v>
      </c>
    </row>
    <row r="36" spans="1:11" ht="24.75" customHeight="1" x14ac:dyDescent="0.25">
      <c r="A36" s="133"/>
      <c r="B36" s="127"/>
      <c r="C36" s="138" t="s">
        <v>57</v>
      </c>
      <c r="D36" s="36" t="s">
        <v>33</v>
      </c>
      <c r="E36" s="17">
        <v>14431502</v>
      </c>
      <c r="F36" s="17">
        <v>-1338168</v>
      </c>
      <c r="G36" s="17"/>
      <c r="H36" s="17">
        <f t="shared" si="4"/>
        <v>13093334</v>
      </c>
      <c r="I36" s="17">
        <v>13093331.82</v>
      </c>
      <c r="J36" s="17">
        <v>12632886.859999999</v>
      </c>
      <c r="K36" s="17">
        <v>11858211.859999999</v>
      </c>
    </row>
    <row r="37" spans="1:11" ht="27.75" customHeight="1" x14ac:dyDescent="0.25">
      <c r="A37" s="133"/>
      <c r="B37" s="127"/>
      <c r="C37" s="139"/>
      <c r="D37" s="36" t="s">
        <v>34</v>
      </c>
      <c r="E37" s="17">
        <v>6277938</v>
      </c>
      <c r="F37" s="17">
        <v>1645749</v>
      </c>
      <c r="G37" s="17"/>
      <c r="H37" s="17">
        <f t="shared" si="4"/>
        <v>7923687</v>
      </c>
      <c r="I37" s="17">
        <v>7923685.9000000004</v>
      </c>
      <c r="J37" s="17">
        <v>7892367.9000000004</v>
      </c>
      <c r="K37" s="17">
        <v>7862380.7999999998</v>
      </c>
    </row>
    <row r="38" spans="1:11" ht="27.75" customHeight="1" x14ac:dyDescent="0.25">
      <c r="A38" s="133"/>
      <c r="B38" s="127"/>
      <c r="C38" s="45" t="s">
        <v>58</v>
      </c>
      <c r="D38" s="36" t="s">
        <v>33</v>
      </c>
      <c r="E38" s="17">
        <v>30190492</v>
      </c>
      <c r="F38" s="17">
        <v>0</v>
      </c>
      <c r="G38" s="17"/>
      <c r="H38" s="17">
        <f t="shared" si="4"/>
        <v>30190492</v>
      </c>
      <c r="I38" s="17">
        <v>30190492</v>
      </c>
      <c r="J38" s="17">
        <v>30022282.460000001</v>
      </c>
      <c r="K38" s="17">
        <v>29698067.989999998</v>
      </c>
    </row>
    <row r="39" spans="1:11" ht="27.75" customHeight="1" x14ac:dyDescent="0.25">
      <c r="A39" s="133"/>
      <c r="B39" s="127"/>
      <c r="C39" s="138" t="s">
        <v>59</v>
      </c>
      <c r="D39" s="36" t="s">
        <v>33</v>
      </c>
      <c r="E39" s="17">
        <v>43565474</v>
      </c>
      <c r="F39" s="17">
        <v>-15521686</v>
      </c>
      <c r="G39" s="17"/>
      <c r="H39" s="17">
        <f t="shared" si="4"/>
        <v>28043788</v>
      </c>
      <c r="I39" s="17">
        <v>27988893.02</v>
      </c>
      <c r="J39" s="17">
        <v>27870680.489999998</v>
      </c>
      <c r="K39" s="17">
        <v>27687237.129999999</v>
      </c>
    </row>
    <row r="40" spans="1:11" ht="27.75" customHeight="1" x14ac:dyDescent="0.25">
      <c r="A40" s="133"/>
      <c r="B40" s="127"/>
      <c r="C40" s="139"/>
      <c r="D40" s="36" t="s">
        <v>34</v>
      </c>
      <c r="E40" s="17">
        <v>3232033</v>
      </c>
      <c r="F40" s="17">
        <v>286983</v>
      </c>
      <c r="G40" s="17"/>
      <c r="H40" s="17">
        <f t="shared" si="4"/>
        <v>3519016</v>
      </c>
      <c r="I40" s="17">
        <v>3519015.6</v>
      </c>
      <c r="J40" s="17">
        <v>1631851.6</v>
      </c>
      <c r="K40" s="17">
        <v>1554554.38</v>
      </c>
    </row>
    <row r="41" spans="1:11" ht="27.75" customHeight="1" x14ac:dyDescent="0.25">
      <c r="A41" s="133"/>
      <c r="B41" s="127"/>
      <c r="C41" s="46" t="s">
        <v>60</v>
      </c>
      <c r="D41" s="36" t="s">
        <v>33</v>
      </c>
      <c r="E41" s="17">
        <v>309381</v>
      </c>
      <c r="F41" s="17">
        <v>259935</v>
      </c>
      <c r="G41" s="17"/>
      <c r="H41" s="17">
        <f t="shared" si="4"/>
        <v>569316</v>
      </c>
      <c r="I41" s="17">
        <v>565588.15</v>
      </c>
      <c r="J41" s="17">
        <v>565588.15</v>
      </c>
      <c r="K41" s="17">
        <v>565502.51</v>
      </c>
    </row>
    <row r="42" spans="1:11" ht="27.75" hidden="1" customHeight="1" x14ac:dyDescent="0.25">
      <c r="A42" s="133"/>
      <c r="B42" s="127"/>
      <c r="C42" s="140" t="s">
        <v>61</v>
      </c>
      <c r="D42" s="36" t="s">
        <v>33</v>
      </c>
      <c r="E42" s="17"/>
      <c r="F42" s="17"/>
      <c r="G42" s="17"/>
      <c r="H42" s="17">
        <f t="shared" si="4"/>
        <v>0</v>
      </c>
      <c r="I42" s="17"/>
      <c r="J42" s="16"/>
      <c r="K42" s="16"/>
    </row>
    <row r="43" spans="1:11" ht="27.75" customHeight="1" x14ac:dyDescent="0.25">
      <c r="A43" s="133"/>
      <c r="B43" s="127"/>
      <c r="C43" s="141"/>
      <c r="D43" s="27" t="s">
        <v>34</v>
      </c>
      <c r="E43" s="16">
        <v>1197604</v>
      </c>
      <c r="F43" s="16">
        <v>6128581</v>
      </c>
      <c r="G43" s="16"/>
      <c r="H43" s="17">
        <f t="shared" si="4"/>
        <v>7326185</v>
      </c>
      <c r="I43" s="17">
        <v>7326185</v>
      </c>
      <c r="J43" s="17">
        <v>6798253</v>
      </c>
      <c r="K43" s="17">
        <v>6458402.2999999998</v>
      </c>
    </row>
    <row r="44" spans="1:11" ht="27.75" customHeight="1" x14ac:dyDescent="0.25">
      <c r="A44" s="133"/>
      <c r="B44" s="123" t="s">
        <v>62</v>
      </c>
      <c r="C44" s="46" t="s">
        <v>63</v>
      </c>
      <c r="D44" s="27" t="s">
        <v>33</v>
      </c>
      <c r="E44" s="17">
        <v>59880</v>
      </c>
      <c r="F44" s="37">
        <v>-59880</v>
      </c>
      <c r="G44" s="17"/>
      <c r="H44" s="17">
        <f t="shared" si="4"/>
        <v>0</v>
      </c>
      <c r="I44" s="16">
        <v>0</v>
      </c>
      <c r="J44" s="16">
        <v>0</v>
      </c>
      <c r="K44" s="16">
        <v>0</v>
      </c>
    </row>
    <row r="45" spans="1:11" ht="27.75" customHeight="1" x14ac:dyDescent="0.25">
      <c r="A45" s="133"/>
      <c r="B45" s="124"/>
      <c r="C45" s="46" t="s">
        <v>64</v>
      </c>
      <c r="D45" s="36" t="s">
        <v>33</v>
      </c>
      <c r="E45" s="17">
        <v>353293</v>
      </c>
      <c r="F45" s="47">
        <v>-93000</v>
      </c>
      <c r="G45" s="17"/>
      <c r="H45" s="17">
        <f t="shared" si="4"/>
        <v>260293</v>
      </c>
      <c r="I45" s="17">
        <v>260293</v>
      </c>
      <c r="J45" s="17">
        <v>244803.58</v>
      </c>
      <c r="K45" s="17">
        <v>244803.58</v>
      </c>
    </row>
    <row r="46" spans="1:11" ht="27.75" hidden="1" customHeight="1" x14ac:dyDescent="0.25">
      <c r="A46" s="133"/>
      <c r="B46" s="48" t="s">
        <v>65</v>
      </c>
      <c r="C46" s="49" t="s">
        <v>66</v>
      </c>
      <c r="D46" s="20" t="s">
        <v>33</v>
      </c>
      <c r="E46" s="16"/>
      <c r="F46" s="50"/>
      <c r="G46" s="16"/>
      <c r="H46" s="17">
        <f t="shared" si="4"/>
        <v>0</v>
      </c>
      <c r="I46" s="17"/>
      <c r="J46" s="16"/>
      <c r="K46" s="16"/>
    </row>
    <row r="47" spans="1:11" ht="27" customHeight="1" x14ac:dyDescent="0.35">
      <c r="A47" s="133"/>
      <c r="B47" s="142" t="s">
        <v>65</v>
      </c>
      <c r="C47" s="45" t="s">
        <v>67</v>
      </c>
      <c r="D47" s="38" t="s">
        <v>34</v>
      </c>
      <c r="E47" s="51">
        <v>5550893</v>
      </c>
      <c r="F47" s="17">
        <v>1309442</v>
      </c>
      <c r="G47" s="17"/>
      <c r="H47" s="17">
        <f t="shared" si="4"/>
        <v>6860335</v>
      </c>
      <c r="I47" s="17">
        <v>6565309.6200000001</v>
      </c>
      <c r="J47" s="17">
        <v>86196.27</v>
      </c>
      <c r="K47" s="17">
        <v>86196.27</v>
      </c>
    </row>
    <row r="48" spans="1:11" ht="27" customHeight="1" x14ac:dyDescent="0.35">
      <c r="A48" s="133"/>
      <c r="B48" s="142"/>
      <c r="C48" s="35" t="s">
        <v>68</v>
      </c>
      <c r="D48" s="52" t="s">
        <v>34</v>
      </c>
      <c r="E48" s="53">
        <v>548902</v>
      </c>
      <c r="F48" s="17">
        <v>-96899</v>
      </c>
      <c r="G48" s="17"/>
      <c r="H48" s="17">
        <f t="shared" si="4"/>
        <v>452003</v>
      </c>
      <c r="I48" s="17">
        <v>452002.5</v>
      </c>
      <c r="J48" s="17">
        <v>3096.62</v>
      </c>
      <c r="K48" s="17">
        <v>3096.62</v>
      </c>
    </row>
    <row r="49" spans="1:11" ht="27" customHeight="1" x14ac:dyDescent="0.35">
      <c r="A49" s="133"/>
      <c r="B49" s="142"/>
      <c r="C49" s="35" t="s">
        <v>69</v>
      </c>
      <c r="D49" s="36" t="s">
        <v>34</v>
      </c>
      <c r="E49" s="54">
        <v>405189</v>
      </c>
      <c r="F49" s="55">
        <v>-399540</v>
      </c>
      <c r="G49" s="17"/>
      <c r="H49" s="17">
        <f t="shared" si="4"/>
        <v>5649</v>
      </c>
      <c r="I49" s="16">
        <v>5648.54</v>
      </c>
      <c r="J49" s="16">
        <v>0</v>
      </c>
      <c r="K49" s="16">
        <v>0</v>
      </c>
    </row>
    <row r="50" spans="1:11" ht="27" customHeight="1" x14ac:dyDescent="0.35">
      <c r="A50" s="133"/>
      <c r="B50" s="142"/>
      <c r="C50" s="35" t="s">
        <v>70</v>
      </c>
      <c r="D50" s="52" t="s">
        <v>34</v>
      </c>
      <c r="E50" s="56">
        <v>1649556</v>
      </c>
      <c r="F50" s="17">
        <v>-299549</v>
      </c>
      <c r="G50" s="17"/>
      <c r="H50" s="17">
        <f t="shared" si="4"/>
        <v>1350007</v>
      </c>
      <c r="I50" s="17">
        <v>1259771.28</v>
      </c>
      <c r="J50" s="17">
        <v>53412.86</v>
      </c>
      <c r="K50" s="17">
        <v>46806.54</v>
      </c>
    </row>
    <row r="51" spans="1:11" ht="27" customHeight="1" x14ac:dyDescent="0.35">
      <c r="A51" s="133"/>
      <c r="B51" s="142"/>
      <c r="C51" s="45" t="s">
        <v>71</v>
      </c>
      <c r="D51" s="38" t="s">
        <v>34</v>
      </c>
      <c r="E51" s="57">
        <v>351297</v>
      </c>
      <c r="F51" s="58">
        <v>358145</v>
      </c>
      <c r="G51" s="16"/>
      <c r="H51" s="17">
        <f t="shared" si="4"/>
        <v>709442</v>
      </c>
      <c r="I51" s="17">
        <v>709441.95</v>
      </c>
      <c r="J51" s="17">
        <v>22622.26</v>
      </c>
      <c r="K51" s="17">
        <v>22448.54</v>
      </c>
    </row>
    <row r="52" spans="1:11" ht="27" customHeight="1" x14ac:dyDescent="0.35">
      <c r="A52" s="133"/>
      <c r="B52" s="142"/>
      <c r="C52" s="45" t="s">
        <v>72</v>
      </c>
      <c r="D52" s="52" t="s">
        <v>34</v>
      </c>
      <c r="E52" s="59">
        <v>1324350</v>
      </c>
      <c r="F52" s="17">
        <v>-797350</v>
      </c>
      <c r="G52" s="17"/>
      <c r="H52" s="17">
        <f t="shared" si="4"/>
        <v>527000</v>
      </c>
      <c r="I52" s="17">
        <v>306207.02</v>
      </c>
      <c r="J52" s="17">
        <v>114341.66</v>
      </c>
      <c r="K52" s="17">
        <v>114341.66</v>
      </c>
    </row>
    <row r="53" spans="1:11" ht="27" customHeight="1" x14ac:dyDescent="0.35">
      <c r="A53" s="133"/>
      <c r="B53" s="142"/>
      <c r="C53" s="45" t="s">
        <v>73</v>
      </c>
      <c r="D53" s="38" t="s">
        <v>34</v>
      </c>
      <c r="E53" s="60">
        <v>718375</v>
      </c>
      <c r="F53" s="17">
        <v>0</v>
      </c>
      <c r="G53" s="17"/>
      <c r="H53" s="17">
        <f t="shared" si="4"/>
        <v>718375</v>
      </c>
      <c r="I53" s="17">
        <v>718375</v>
      </c>
      <c r="J53" s="17">
        <v>624764.19999999995</v>
      </c>
      <c r="K53" s="17">
        <v>624764.19999999995</v>
      </c>
    </row>
    <row r="54" spans="1:11" ht="27" customHeight="1" x14ac:dyDescent="0.35">
      <c r="A54" s="133"/>
      <c r="B54" s="142"/>
      <c r="C54" s="45" t="s">
        <v>74</v>
      </c>
      <c r="D54" s="38" t="s">
        <v>34</v>
      </c>
      <c r="E54" s="61">
        <v>3461574</v>
      </c>
      <c r="F54" s="62">
        <v>-3461574</v>
      </c>
      <c r="G54" s="17"/>
      <c r="H54" s="17">
        <f t="shared" si="4"/>
        <v>0</v>
      </c>
      <c r="I54" s="17">
        <v>0</v>
      </c>
      <c r="J54" s="17">
        <v>0</v>
      </c>
      <c r="K54" s="17">
        <v>0</v>
      </c>
    </row>
    <row r="55" spans="1:11" ht="24.75" customHeight="1" x14ac:dyDescent="0.35">
      <c r="A55" s="133"/>
      <c r="B55" s="142"/>
      <c r="C55" s="45" t="s">
        <v>75</v>
      </c>
      <c r="D55" s="52" t="s">
        <v>34</v>
      </c>
      <c r="E55" s="63">
        <v>709580</v>
      </c>
      <c r="F55" s="62">
        <v>450283</v>
      </c>
      <c r="G55" s="17"/>
      <c r="H55" s="17">
        <f t="shared" si="4"/>
        <v>1159863</v>
      </c>
      <c r="I55" s="16">
        <v>1018225.48</v>
      </c>
      <c r="J55" s="16">
        <v>0</v>
      </c>
      <c r="K55" s="16">
        <v>0</v>
      </c>
    </row>
    <row r="56" spans="1:11" ht="24.75" customHeight="1" x14ac:dyDescent="0.35">
      <c r="A56" s="133"/>
      <c r="B56" s="142"/>
      <c r="C56" s="45" t="s">
        <v>76</v>
      </c>
      <c r="D56" s="52" t="s">
        <v>34</v>
      </c>
      <c r="E56" s="64">
        <v>399201</v>
      </c>
      <c r="F56" s="65">
        <v>-223101</v>
      </c>
      <c r="G56" s="65"/>
      <c r="H56" s="17">
        <f t="shared" si="4"/>
        <v>176100</v>
      </c>
      <c r="I56" s="65">
        <v>176100</v>
      </c>
      <c r="J56" s="65">
        <v>0</v>
      </c>
      <c r="K56" s="65">
        <v>0</v>
      </c>
    </row>
    <row r="57" spans="1:11" ht="24.75" customHeight="1" x14ac:dyDescent="0.35">
      <c r="A57" s="133"/>
      <c r="B57" s="142"/>
      <c r="C57" s="45" t="s">
        <v>77</v>
      </c>
      <c r="D57" s="52" t="s">
        <v>34</v>
      </c>
      <c r="E57" s="66">
        <v>28942</v>
      </c>
      <c r="F57" s="65">
        <v>-28942</v>
      </c>
      <c r="G57" s="65"/>
      <c r="H57" s="17">
        <f t="shared" si="4"/>
        <v>0</v>
      </c>
      <c r="I57" s="65">
        <v>0</v>
      </c>
      <c r="J57" s="65">
        <v>0</v>
      </c>
      <c r="K57" s="65">
        <v>0</v>
      </c>
    </row>
    <row r="58" spans="1:11" ht="24.75" customHeight="1" x14ac:dyDescent="0.35">
      <c r="A58" s="133"/>
      <c r="B58" s="142"/>
      <c r="C58" s="45" t="s">
        <v>78</v>
      </c>
      <c r="D58" s="52" t="s">
        <v>34</v>
      </c>
      <c r="E58" s="66">
        <v>378243</v>
      </c>
      <c r="F58" s="65">
        <v>-378243</v>
      </c>
      <c r="G58" s="65"/>
      <c r="H58" s="17">
        <f t="shared" si="4"/>
        <v>0</v>
      </c>
      <c r="I58" s="65">
        <v>0</v>
      </c>
      <c r="J58" s="65">
        <v>0</v>
      </c>
      <c r="K58" s="65">
        <v>0</v>
      </c>
    </row>
    <row r="59" spans="1:11" ht="24.75" customHeight="1" x14ac:dyDescent="0.35">
      <c r="A59" s="133"/>
      <c r="B59" s="142"/>
      <c r="C59" s="45" t="s">
        <v>79</v>
      </c>
      <c r="D59" s="52" t="s">
        <v>34</v>
      </c>
      <c r="E59" s="64">
        <v>513972</v>
      </c>
      <c r="F59" s="65">
        <v>598766</v>
      </c>
      <c r="G59" s="65"/>
      <c r="H59" s="17">
        <f t="shared" si="4"/>
        <v>1112738</v>
      </c>
      <c r="I59" s="65">
        <v>909980</v>
      </c>
      <c r="J59" s="65">
        <v>180580.28</v>
      </c>
      <c r="K59" s="65">
        <v>169170.83</v>
      </c>
    </row>
    <row r="60" spans="1:11" ht="24.75" customHeight="1" x14ac:dyDescent="0.35">
      <c r="A60" s="133"/>
      <c r="B60" s="142"/>
      <c r="C60" s="45" t="s">
        <v>80</v>
      </c>
      <c r="D60" s="52" t="s">
        <v>34</v>
      </c>
      <c r="E60" s="64">
        <v>770458</v>
      </c>
      <c r="F60" s="65">
        <v>270615</v>
      </c>
      <c r="G60" s="65"/>
      <c r="H60" s="17">
        <f t="shared" si="4"/>
        <v>1041073</v>
      </c>
      <c r="I60" s="65">
        <v>933201.84</v>
      </c>
      <c r="J60" s="65">
        <v>0</v>
      </c>
      <c r="K60" s="65">
        <v>0</v>
      </c>
    </row>
    <row r="61" spans="1:11" ht="24.75" customHeight="1" x14ac:dyDescent="0.35">
      <c r="A61" s="133"/>
      <c r="B61" s="142"/>
      <c r="C61" s="45" t="s">
        <v>81</v>
      </c>
      <c r="D61" s="52" t="s">
        <v>34</v>
      </c>
      <c r="E61" s="64">
        <v>998003</v>
      </c>
      <c r="F61" s="65">
        <v>0</v>
      </c>
      <c r="G61" s="65"/>
      <c r="H61" s="17">
        <f t="shared" si="4"/>
        <v>998003</v>
      </c>
      <c r="I61" s="65">
        <v>998003</v>
      </c>
      <c r="J61" s="65">
        <v>0</v>
      </c>
      <c r="K61" s="65">
        <v>0</v>
      </c>
    </row>
    <row r="62" spans="1:11" ht="24.75" customHeight="1" x14ac:dyDescent="0.35">
      <c r="A62" s="133"/>
      <c r="B62" s="142"/>
      <c r="C62" s="45" t="s">
        <v>82</v>
      </c>
      <c r="D62" s="52" t="s">
        <v>34</v>
      </c>
      <c r="E62" s="64">
        <v>0</v>
      </c>
      <c r="F62" s="65">
        <v>523087</v>
      </c>
      <c r="G62" s="65"/>
      <c r="H62" s="17">
        <f t="shared" si="4"/>
        <v>523087</v>
      </c>
      <c r="I62" s="65">
        <v>411647.89</v>
      </c>
      <c r="J62" s="65">
        <v>27257.89</v>
      </c>
      <c r="K62" s="65">
        <v>27257.89</v>
      </c>
    </row>
    <row r="63" spans="1:11" ht="24.75" customHeight="1" x14ac:dyDescent="0.35">
      <c r="A63" s="133"/>
      <c r="B63" s="142"/>
      <c r="C63" s="45" t="s">
        <v>83</v>
      </c>
      <c r="D63" s="52" t="s">
        <v>34</v>
      </c>
      <c r="E63" s="64">
        <v>0</v>
      </c>
      <c r="F63" s="65">
        <v>561025</v>
      </c>
      <c r="G63" s="65"/>
      <c r="H63" s="17">
        <f t="shared" si="4"/>
        <v>561025</v>
      </c>
      <c r="I63" s="65">
        <v>116000</v>
      </c>
      <c r="J63" s="65">
        <v>0</v>
      </c>
      <c r="K63" s="65">
        <v>0</v>
      </c>
    </row>
    <row r="64" spans="1:11" ht="24.75" customHeight="1" x14ac:dyDescent="0.35">
      <c r="A64" s="133"/>
      <c r="B64" s="142"/>
      <c r="C64" s="45" t="s">
        <v>84</v>
      </c>
      <c r="D64" s="52" t="s">
        <v>34</v>
      </c>
      <c r="E64" s="64">
        <v>0</v>
      </c>
      <c r="F64" s="65">
        <v>112800</v>
      </c>
      <c r="G64" s="65"/>
      <c r="H64" s="17">
        <f t="shared" si="4"/>
        <v>112800</v>
      </c>
      <c r="I64" s="65">
        <v>109000</v>
      </c>
      <c r="J64" s="65">
        <v>0</v>
      </c>
      <c r="K64" s="65">
        <v>0</v>
      </c>
    </row>
    <row r="65" spans="1:11" ht="24.75" customHeight="1" x14ac:dyDescent="0.35">
      <c r="A65" s="133"/>
      <c r="B65" s="142"/>
      <c r="C65" s="45" t="s">
        <v>85</v>
      </c>
      <c r="D65" s="52" t="s">
        <v>34</v>
      </c>
      <c r="E65" s="64">
        <v>0</v>
      </c>
      <c r="F65" s="65">
        <v>154941</v>
      </c>
      <c r="G65" s="65"/>
      <c r="H65" s="17">
        <f t="shared" si="4"/>
        <v>154941</v>
      </c>
      <c r="I65" s="65">
        <v>20499.990000000002</v>
      </c>
      <c r="J65" s="65">
        <v>0</v>
      </c>
      <c r="K65" s="65">
        <v>0</v>
      </c>
    </row>
    <row r="66" spans="1:11" ht="24.75" customHeight="1" x14ac:dyDescent="0.35">
      <c r="A66" s="133"/>
      <c r="B66" s="142"/>
      <c r="C66" s="45" t="s">
        <v>86</v>
      </c>
      <c r="D66" s="52" t="s">
        <v>34</v>
      </c>
      <c r="E66" s="64">
        <v>0</v>
      </c>
      <c r="F66" s="65">
        <v>504619</v>
      </c>
      <c r="G66" s="65"/>
      <c r="H66" s="17">
        <f t="shared" si="4"/>
        <v>504619</v>
      </c>
      <c r="I66" s="65">
        <v>474773.69</v>
      </c>
      <c r="J66" s="65">
        <v>210524.14</v>
      </c>
      <c r="K66" s="65">
        <v>204861.3</v>
      </c>
    </row>
    <row r="67" spans="1:11" ht="24.75" customHeight="1" x14ac:dyDescent="0.35">
      <c r="A67" s="133"/>
      <c r="B67" s="142"/>
      <c r="C67" s="45" t="s">
        <v>87</v>
      </c>
      <c r="D67" s="52" t="s">
        <v>34</v>
      </c>
      <c r="E67" s="64">
        <v>0</v>
      </c>
      <c r="F67" s="65">
        <v>303861</v>
      </c>
      <c r="G67" s="65"/>
      <c r="H67" s="17">
        <f t="shared" si="4"/>
        <v>303861</v>
      </c>
      <c r="I67" s="65">
        <v>229020</v>
      </c>
      <c r="J67" s="65">
        <v>6990</v>
      </c>
      <c r="K67" s="65">
        <v>6990</v>
      </c>
    </row>
    <row r="68" spans="1:11" ht="24.75" customHeight="1" x14ac:dyDescent="0.35">
      <c r="A68" s="133"/>
      <c r="B68" s="142"/>
      <c r="C68" s="45" t="s">
        <v>88</v>
      </c>
      <c r="D68" s="52" t="s">
        <v>34</v>
      </c>
      <c r="E68" s="64">
        <v>0</v>
      </c>
      <c r="F68" s="65">
        <v>194966</v>
      </c>
      <c r="G68" s="65"/>
      <c r="H68" s="17">
        <f t="shared" si="4"/>
        <v>194966</v>
      </c>
      <c r="I68" s="65">
        <v>180790</v>
      </c>
      <c r="J68" s="65">
        <v>7880</v>
      </c>
      <c r="K68" s="65">
        <v>7880</v>
      </c>
    </row>
    <row r="69" spans="1:11" ht="24.75" customHeight="1" x14ac:dyDescent="0.35">
      <c r="A69" s="133"/>
      <c r="B69" s="142"/>
      <c r="C69" s="45" t="s">
        <v>89</v>
      </c>
      <c r="D69" s="52" t="s">
        <v>34</v>
      </c>
      <c r="E69" s="64">
        <v>0</v>
      </c>
      <c r="F69" s="65">
        <v>140357</v>
      </c>
      <c r="G69" s="65"/>
      <c r="H69" s="17">
        <f t="shared" si="4"/>
        <v>140357</v>
      </c>
      <c r="I69" s="65">
        <v>118400</v>
      </c>
      <c r="J69" s="65">
        <v>0</v>
      </c>
      <c r="K69" s="65">
        <v>0</v>
      </c>
    </row>
    <row r="70" spans="1:11" ht="24.75" customHeight="1" x14ac:dyDescent="0.35">
      <c r="A70" s="133"/>
      <c r="B70" s="142"/>
      <c r="C70" s="45" t="s">
        <v>90</v>
      </c>
      <c r="D70" s="52" t="s">
        <v>34</v>
      </c>
      <c r="E70" s="64">
        <v>0</v>
      </c>
      <c r="F70" s="65">
        <v>501425</v>
      </c>
      <c r="G70" s="65"/>
      <c r="H70" s="17">
        <f t="shared" si="4"/>
        <v>501425</v>
      </c>
      <c r="I70" s="65">
        <v>441612.3</v>
      </c>
      <c r="J70" s="65">
        <v>91929.37</v>
      </c>
      <c r="K70" s="65">
        <v>91929.37</v>
      </c>
    </row>
    <row r="71" spans="1:11" ht="24.75" customHeight="1" x14ac:dyDescent="0.35">
      <c r="A71" s="134"/>
      <c r="B71" s="67"/>
      <c r="C71" s="45" t="s">
        <v>91</v>
      </c>
      <c r="D71" s="52" t="s">
        <v>34</v>
      </c>
      <c r="E71" s="64">
        <v>0</v>
      </c>
      <c r="F71" s="65">
        <v>10392</v>
      </c>
      <c r="G71" s="65"/>
      <c r="H71" s="17">
        <f t="shared" si="4"/>
        <v>10392</v>
      </c>
      <c r="I71" s="65">
        <v>10391.56</v>
      </c>
      <c r="J71" s="65">
        <v>10391.56</v>
      </c>
      <c r="K71" s="65">
        <v>10391.56</v>
      </c>
    </row>
    <row r="72" spans="1:11" ht="24.75" customHeight="1" x14ac:dyDescent="0.25">
      <c r="A72" s="133" t="s">
        <v>92</v>
      </c>
      <c r="B72" s="68" t="s">
        <v>93</v>
      </c>
      <c r="C72" s="69" t="s">
        <v>94</v>
      </c>
      <c r="D72" s="70" t="s">
        <v>34</v>
      </c>
      <c r="E72" s="65">
        <v>99800</v>
      </c>
      <c r="F72" s="71">
        <v>-99800</v>
      </c>
      <c r="G72" s="72"/>
      <c r="H72" s="65">
        <f t="shared" si="4"/>
        <v>0</v>
      </c>
      <c r="I72" s="65">
        <v>0</v>
      </c>
      <c r="J72" s="72">
        <v>0</v>
      </c>
      <c r="K72" s="72">
        <v>0</v>
      </c>
    </row>
    <row r="73" spans="1:11" ht="24.75" customHeight="1" x14ac:dyDescent="0.25">
      <c r="A73" s="133"/>
      <c r="B73" s="68" t="s">
        <v>95</v>
      </c>
      <c r="C73" s="69" t="s">
        <v>96</v>
      </c>
      <c r="D73" s="70" t="s">
        <v>34</v>
      </c>
      <c r="E73" s="65">
        <v>0</v>
      </c>
      <c r="F73" s="71">
        <v>1910846</v>
      </c>
      <c r="G73" s="72"/>
      <c r="H73" s="65">
        <f t="shared" si="4"/>
        <v>1910846</v>
      </c>
      <c r="I73" s="72">
        <v>1150000</v>
      </c>
      <c r="J73" s="72">
        <v>0</v>
      </c>
      <c r="K73" s="72">
        <v>0</v>
      </c>
    </row>
    <row r="74" spans="1:11" ht="30" customHeight="1" x14ac:dyDescent="0.25">
      <c r="A74" s="133"/>
      <c r="B74" s="68" t="s">
        <v>97</v>
      </c>
      <c r="C74" s="73" t="s">
        <v>98</v>
      </c>
      <c r="D74" s="70" t="s">
        <v>99</v>
      </c>
      <c r="E74" s="65">
        <v>0</v>
      </c>
      <c r="F74" s="71">
        <v>750000</v>
      </c>
      <c r="G74" s="72"/>
      <c r="H74" s="65">
        <f t="shared" si="4"/>
        <v>750000</v>
      </c>
      <c r="I74" s="72">
        <v>710000</v>
      </c>
      <c r="J74" s="72">
        <v>710000</v>
      </c>
      <c r="K74" s="72">
        <v>710000</v>
      </c>
    </row>
    <row r="75" spans="1:11" ht="24.75" customHeight="1" x14ac:dyDescent="0.25">
      <c r="A75" s="133"/>
      <c r="B75" s="68" t="s">
        <v>100</v>
      </c>
      <c r="C75" s="73" t="s">
        <v>101</v>
      </c>
      <c r="D75" s="70" t="s">
        <v>99</v>
      </c>
      <c r="E75" s="65">
        <v>0</v>
      </c>
      <c r="F75" s="71">
        <v>9000000</v>
      </c>
      <c r="G75" s="72"/>
      <c r="H75" s="65">
        <f t="shared" si="4"/>
        <v>9000000</v>
      </c>
      <c r="I75" s="72">
        <v>8500000</v>
      </c>
      <c r="J75" s="72">
        <v>8500000</v>
      </c>
      <c r="K75" s="72">
        <v>8002750</v>
      </c>
    </row>
    <row r="76" spans="1:11" ht="24.75" customHeight="1" x14ac:dyDescent="0.25">
      <c r="A76" s="134"/>
      <c r="B76" s="68" t="s">
        <v>102</v>
      </c>
      <c r="C76" s="73" t="s">
        <v>103</v>
      </c>
      <c r="D76" s="70" t="s">
        <v>99</v>
      </c>
      <c r="E76" s="65">
        <v>0</v>
      </c>
      <c r="F76" s="71">
        <v>14358000</v>
      </c>
      <c r="G76" s="72"/>
      <c r="H76" s="65">
        <f t="shared" si="4"/>
        <v>14358000</v>
      </c>
      <c r="I76" s="72">
        <v>13750000</v>
      </c>
      <c r="J76" s="72">
        <v>13750000</v>
      </c>
      <c r="K76" s="72">
        <v>12945625</v>
      </c>
    </row>
    <row r="77" spans="1:11" s="75" customFormat="1" ht="20.25" customHeight="1" x14ac:dyDescent="0.25">
      <c r="A77" s="143"/>
      <c r="B77" s="144"/>
      <c r="C77" s="144"/>
      <c r="D77" s="144"/>
      <c r="E77" s="74">
        <f>SUM(E10:E76)-E12-E16</f>
        <v>2245548288</v>
      </c>
      <c r="F77" s="74">
        <f>SUM(F10:F76)-F12-F16</f>
        <v>375253245.14999998</v>
      </c>
      <c r="G77" s="74">
        <f>SUM(G10:G55)-G12-G16</f>
        <v>0</v>
      </c>
      <c r="H77" s="74">
        <f>SUM(H10:H76)-H12-H16</f>
        <v>2620801533.1500006</v>
      </c>
      <c r="I77" s="74">
        <f>SUM(I10:I76)-I12-I16</f>
        <v>2610212949.1100001</v>
      </c>
      <c r="J77" s="74">
        <f>SUM(J10:J76)-J12-J16</f>
        <v>2550024013.5800014</v>
      </c>
      <c r="K77" s="74">
        <f>SUM(K10:K76)-K12-K16</f>
        <v>2512172871.4400015</v>
      </c>
    </row>
    <row r="78" spans="1:11" s="75" customFormat="1" ht="13.2" x14ac:dyDescent="0.25">
      <c r="A78" s="76"/>
      <c r="B78" s="76"/>
      <c r="C78" s="77"/>
      <c r="D78" s="77"/>
      <c r="E78" s="78"/>
      <c r="F78" s="79"/>
      <c r="G78" s="78"/>
      <c r="H78" s="78"/>
      <c r="I78" s="78"/>
      <c r="J78" s="78"/>
      <c r="K78" s="78"/>
    </row>
    <row r="79" spans="1:11" s="82" customFormat="1" ht="13.2" x14ac:dyDescent="0.25">
      <c r="A79" s="80"/>
      <c r="B79" s="80"/>
      <c r="C79" s="145" t="s">
        <v>17</v>
      </c>
      <c r="D79" s="146"/>
      <c r="E79" s="81"/>
      <c r="F79" s="81"/>
      <c r="G79" s="81"/>
      <c r="H79" s="81"/>
      <c r="I79" s="81"/>
      <c r="J79" s="81"/>
      <c r="K79" s="81"/>
    </row>
    <row r="80" spans="1:11" s="82" customFormat="1" ht="13.2" x14ac:dyDescent="0.25">
      <c r="A80" s="80"/>
      <c r="B80" s="80"/>
      <c r="C80" s="136" t="s">
        <v>104</v>
      </c>
      <c r="D80" s="137"/>
      <c r="E80" s="83">
        <f t="shared" ref="E80:K80" si="5">SUM(E13:E15)</f>
        <v>1516500000</v>
      </c>
      <c r="F80" s="83">
        <f t="shared" si="5"/>
        <v>184649376</v>
      </c>
      <c r="G80" s="83">
        <f t="shared" si="5"/>
        <v>0</v>
      </c>
      <c r="H80" s="83">
        <f t="shared" si="5"/>
        <v>1701149376</v>
      </c>
      <c r="I80" s="83">
        <f t="shared" si="5"/>
        <v>1697993942.1900001</v>
      </c>
      <c r="J80" s="83">
        <f t="shared" si="5"/>
        <v>1695823278.5</v>
      </c>
      <c r="K80" s="83">
        <f t="shared" si="5"/>
        <v>1674238538.6500001</v>
      </c>
    </row>
    <row r="81" spans="1:11" s="82" customFormat="1" ht="13.2" x14ac:dyDescent="0.25">
      <c r="A81" s="80"/>
      <c r="B81" s="80"/>
      <c r="C81" s="136" t="s">
        <v>105</v>
      </c>
      <c r="D81" s="137"/>
      <c r="E81" s="83">
        <f t="shared" ref="E81:K81" si="6">SUM(E10:E11)</f>
        <v>323200000</v>
      </c>
      <c r="F81" s="83">
        <f t="shared" si="6"/>
        <v>47356485</v>
      </c>
      <c r="G81" s="83">
        <f t="shared" si="6"/>
        <v>0</v>
      </c>
      <c r="H81" s="83">
        <f t="shared" si="6"/>
        <v>370556485</v>
      </c>
      <c r="I81" s="83">
        <f t="shared" si="6"/>
        <v>369838237.84000003</v>
      </c>
      <c r="J81" s="83">
        <f t="shared" si="6"/>
        <v>368018251.31</v>
      </c>
      <c r="K81" s="83">
        <f t="shared" si="6"/>
        <v>363981457.81</v>
      </c>
    </row>
    <row r="82" spans="1:11" ht="13.2" x14ac:dyDescent="0.25">
      <c r="C82" s="148" t="s">
        <v>106</v>
      </c>
      <c r="D82" s="152"/>
      <c r="E82" s="85">
        <f t="shared" ref="E82:K82" si="7">SUM(E80:E81)</f>
        <v>1839700000</v>
      </c>
      <c r="F82" s="85">
        <f t="shared" si="7"/>
        <v>232005861</v>
      </c>
      <c r="G82" s="85">
        <f t="shared" si="7"/>
        <v>0</v>
      </c>
      <c r="H82" s="85">
        <f t="shared" si="7"/>
        <v>2071705861</v>
      </c>
      <c r="I82" s="85">
        <f t="shared" si="7"/>
        <v>2067832180.0300002</v>
      </c>
      <c r="J82" s="85">
        <f t="shared" si="7"/>
        <v>2063841529.8099999</v>
      </c>
      <c r="K82" s="85">
        <f t="shared" si="7"/>
        <v>2038219996.46</v>
      </c>
    </row>
    <row r="83" spans="1:11" s="6" customFormat="1" ht="13.2" x14ac:dyDescent="0.25">
      <c r="A83" s="2"/>
      <c r="B83" s="2"/>
      <c r="C83" s="86"/>
      <c r="D83" s="87"/>
      <c r="E83" s="78"/>
      <c r="F83" s="78"/>
      <c r="G83" s="78"/>
      <c r="H83" s="78"/>
      <c r="I83" s="78"/>
      <c r="J83" s="78"/>
      <c r="K83" s="78"/>
    </row>
    <row r="84" spans="1:11" ht="13.2" x14ac:dyDescent="0.25">
      <c r="C84" s="153" t="s">
        <v>49</v>
      </c>
      <c r="D84" s="154"/>
      <c r="E84" s="81"/>
      <c r="F84" s="81"/>
      <c r="G84" s="81"/>
      <c r="H84" s="81"/>
      <c r="I84" s="81"/>
      <c r="J84" s="81"/>
      <c r="K84" s="81"/>
    </row>
    <row r="85" spans="1:11" ht="13.2" x14ac:dyDescent="0.25">
      <c r="C85" s="136" t="s">
        <v>44</v>
      </c>
      <c r="D85" s="155"/>
      <c r="E85" s="88">
        <f t="shared" ref="E85:K85" si="8">E25+E26</f>
        <v>0</v>
      </c>
      <c r="F85" s="88">
        <f t="shared" si="8"/>
        <v>85005044</v>
      </c>
      <c r="G85" s="88">
        <f t="shared" si="8"/>
        <v>0</v>
      </c>
      <c r="H85" s="88">
        <f t="shared" si="8"/>
        <v>85005044</v>
      </c>
      <c r="I85" s="88">
        <f t="shared" si="8"/>
        <v>84381754.579999998</v>
      </c>
      <c r="J85" s="88">
        <f t="shared" si="8"/>
        <v>80872496.810000002</v>
      </c>
      <c r="K85" s="88">
        <f t="shared" si="8"/>
        <v>76934925.900000006</v>
      </c>
    </row>
    <row r="86" spans="1:11" ht="16.5" customHeight="1" x14ac:dyDescent="0.25">
      <c r="C86" s="136" t="s">
        <v>107</v>
      </c>
      <c r="D86" s="155"/>
      <c r="E86" s="88">
        <f t="shared" ref="E86:K86" si="9">SUM(E17:E22)</f>
        <v>151651333</v>
      </c>
      <c r="F86" s="88">
        <f t="shared" si="9"/>
        <v>43831644</v>
      </c>
      <c r="G86" s="88">
        <f t="shared" si="9"/>
        <v>0</v>
      </c>
      <c r="H86" s="88">
        <f t="shared" si="9"/>
        <v>195482977</v>
      </c>
      <c r="I86" s="88">
        <f t="shared" si="9"/>
        <v>194804723.20999998</v>
      </c>
      <c r="J86" s="88">
        <f t="shared" si="9"/>
        <v>178757976.62</v>
      </c>
      <c r="K86" s="88">
        <f t="shared" si="9"/>
        <v>177147393.13</v>
      </c>
    </row>
    <row r="87" spans="1:11" ht="16.5" customHeight="1" x14ac:dyDescent="0.25">
      <c r="C87" s="89" t="s">
        <v>108</v>
      </c>
      <c r="D87" s="90"/>
      <c r="E87" s="91">
        <f t="shared" ref="E87:K87" si="10">SUM(E23:E23)</f>
        <v>543975</v>
      </c>
      <c r="F87" s="91">
        <f t="shared" si="10"/>
        <v>0</v>
      </c>
      <c r="G87" s="91">
        <f t="shared" si="10"/>
        <v>0</v>
      </c>
      <c r="H87" s="91">
        <f t="shared" si="10"/>
        <v>543975</v>
      </c>
      <c r="I87" s="91">
        <f t="shared" si="10"/>
        <v>386754.74</v>
      </c>
      <c r="J87" s="91">
        <f t="shared" si="10"/>
        <v>386754.74</v>
      </c>
      <c r="K87" s="91">
        <f t="shared" si="10"/>
        <v>386754.74</v>
      </c>
    </row>
    <row r="88" spans="1:11" ht="13.2" x14ac:dyDescent="0.25">
      <c r="C88" s="136" t="s">
        <v>109</v>
      </c>
      <c r="D88" s="155"/>
      <c r="E88" s="92">
        <f>SUM(E27:E71)</f>
        <v>253553180</v>
      </c>
      <c r="F88" s="92">
        <f t="shared" ref="F88:K88" si="11">SUM(F27:F71)</f>
        <v>-11508349.849999998</v>
      </c>
      <c r="G88" s="92">
        <f t="shared" si="11"/>
        <v>0</v>
      </c>
      <c r="H88" s="92">
        <f t="shared" si="11"/>
        <v>242044830.14999998</v>
      </c>
      <c r="I88" s="92">
        <f t="shared" si="11"/>
        <v>238697536.55000001</v>
      </c>
      <c r="J88" s="92">
        <f t="shared" si="11"/>
        <v>203205255.59999999</v>
      </c>
      <c r="K88" s="92">
        <f t="shared" si="11"/>
        <v>197825426.21000001</v>
      </c>
    </row>
    <row r="89" spans="1:11" ht="13.2" x14ac:dyDescent="0.25">
      <c r="C89" s="148" t="s">
        <v>106</v>
      </c>
      <c r="D89" s="149"/>
      <c r="E89" s="93">
        <f>SUM(E85:E88)</f>
        <v>405748488</v>
      </c>
      <c r="F89" s="93">
        <f t="shared" ref="F89:K89" si="12">SUM(F85:F88)</f>
        <v>117328338.15000001</v>
      </c>
      <c r="G89" s="93">
        <f t="shared" si="12"/>
        <v>0</v>
      </c>
      <c r="H89" s="93">
        <f t="shared" si="12"/>
        <v>523076826.14999998</v>
      </c>
      <c r="I89" s="93">
        <f t="shared" si="12"/>
        <v>518270769.07999998</v>
      </c>
      <c r="J89" s="93">
        <f t="shared" si="12"/>
        <v>463222483.76999998</v>
      </c>
      <c r="K89" s="93">
        <f t="shared" si="12"/>
        <v>452294499.98000002</v>
      </c>
    </row>
    <row r="90" spans="1:11" ht="13.2" x14ac:dyDescent="0.25">
      <c r="C90" s="94"/>
      <c r="D90" s="95"/>
      <c r="E90" s="79"/>
      <c r="F90" s="79"/>
      <c r="G90" s="79"/>
      <c r="H90" s="79"/>
      <c r="I90" s="79"/>
      <c r="J90" s="79"/>
      <c r="K90" s="79"/>
    </row>
    <row r="91" spans="1:11" ht="13.2" x14ac:dyDescent="0.25">
      <c r="C91" s="145" t="s">
        <v>92</v>
      </c>
      <c r="D91" s="147"/>
      <c r="E91" s="96">
        <f t="shared" ref="E91:K91" si="13">SUM(E72:E76)</f>
        <v>99800</v>
      </c>
      <c r="F91" s="96">
        <f t="shared" si="13"/>
        <v>25919046</v>
      </c>
      <c r="G91" s="96">
        <f t="shared" si="13"/>
        <v>0</v>
      </c>
      <c r="H91" s="96">
        <f t="shared" si="13"/>
        <v>26018846</v>
      </c>
      <c r="I91" s="96">
        <f t="shared" si="13"/>
        <v>24110000</v>
      </c>
      <c r="J91" s="96">
        <f t="shared" si="13"/>
        <v>22960000</v>
      </c>
      <c r="K91" s="96">
        <f t="shared" si="13"/>
        <v>21658375</v>
      </c>
    </row>
    <row r="92" spans="1:11" ht="13.2" x14ac:dyDescent="0.25">
      <c r="C92" s="148" t="s">
        <v>106</v>
      </c>
      <c r="D92" s="149"/>
      <c r="E92" s="85">
        <f>E91</f>
        <v>99800</v>
      </c>
      <c r="F92" s="85">
        <f t="shared" ref="F92:K92" si="14">F91</f>
        <v>25919046</v>
      </c>
      <c r="G92" s="85">
        <f t="shared" si="14"/>
        <v>0</v>
      </c>
      <c r="H92" s="85">
        <f t="shared" si="14"/>
        <v>26018846</v>
      </c>
      <c r="I92" s="85">
        <f t="shared" si="14"/>
        <v>24110000</v>
      </c>
      <c r="J92" s="85">
        <f t="shared" si="14"/>
        <v>22960000</v>
      </c>
      <c r="K92" s="85">
        <f t="shared" si="14"/>
        <v>21658375</v>
      </c>
    </row>
    <row r="93" spans="1:11" ht="13.2" x14ac:dyDescent="0.25">
      <c r="C93" s="97"/>
      <c r="D93" s="97"/>
      <c r="E93" s="98"/>
      <c r="F93" s="98"/>
      <c r="G93" s="98"/>
      <c r="H93" s="98"/>
      <c r="I93" s="98"/>
      <c r="J93" s="98"/>
      <c r="K93" s="98"/>
    </row>
    <row r="94" spans="1:11" ht="13.8" thickBot="1" x14ac:dyDescent="0.3">
      <c r="C94" s="99"/>
      <c r="D94" s="100"/>
      <c r="E94" s="101"/>
      <c r="F94" s="101"/>
      <c r="G94" s="101"/>
      <c r="H94" s="101"/>
      <c r="I94" s="101"/>
      <c r="J94" s="101"/>
      <c r="K94" s="101"/>
    </row>
    <row r="95" spans="1:11" ht="15.75" customHeight="1" thickBot="1" x14ac:dyDescent="0.3">
      <c r="C95" s="150" t="s">
        <v>106</v>
      </c>
      <c r="D95" s="151"/>
      <c r="E95" s="102">
        <f>E82+E89+E92</f>
        <v>2245548288</v>
      </c>
      <c r="F95" s="102">
        <f t="shared" ref="F95:K95" si="15">F82+F89+F92</f>
        <v>375253245.14999998</v>
      </c>
      <c r="G95" s="102">
        <f t="shared" si="15"/>
        <v>0</v>
      </c>
      <c r="H95" s="102">
        <f t="shared" si="15"/>
        <v>2620801533.1500001</v>
      </c>
      <c r="I95" s="102">
        <f t="shared" si="15"/>
        <v>2610212949.1100001</v>
      </c>
      <c r="J95" s="102">
        <f t="shared" si="15"/>
        <v>2550024013.5799999</v>
      </c>
      <c r="K95" s="102">
        <f t="shared" si="15"/>
        <v>2512172871.4400001</v>
      </c>
    </row>
    <row r="96" spans="1:11" ht="15.6" hidden="1" x14ac:dyDescent="0.25">
      <c r="A96" s="103"/>
      <c r="H96" s="80"/>
      <c r="I96" s="80"/>
      <c r="J96" s="80"/>
      <c r="K96" s="80"/>
    </row>
    <row r="97" spans="8:11" hidden="1" x14ac:dyDescent="0.2">
      <c r="H97" s="80"/>
      <c r="I97" s="80"/>
      <c r="J97" s="80"/>
      <c r="K97" s="80"/>
    </row>
    <row r="98" spans="8:11" ht="13.2" hidden="1" x14ac:dyDescent="0.25">
      <c r="H98" s="80"/>
      <c r="I98" s="105">
        <v>1688664971.5999999</v>
      </c>
      <c r="J98" s="105">
        <v>1654687962.1599994</v>
      </c>
      <c r="K98" s="105">
        <v>1651934518.6199994</v>
      </c>
    </row>
    <row r="99" spans="8:11" ht="13.2" hidden="1" x14ac:dyDescent="0.25">
      <c r="H99" s="80"/>
      <c r="I99" s="105"/>
      <c r="J99" s="105"/>
      <c r="K99" s="105"/>
    </row>
    <row r="100" spans="8:11" ht="13.2" hidden="1" x14ac:dyDescent="0.25">
      <c r="H100" s="80"/>
      <c r="I100" s="105">
        <f>+I95-I98</f>
        <v>921547977.51000023</v>
      </c>
      <c r="J100" s="105">
        <f>+J95-J98</f>
        <v>895336051.42000055</v>
      </c>
      <c r="K100" s="105">
        <f>+K95-K98</f>
        <v>860238352.82000065</v>
      </c>
    </row>
    <row r="101" spans="8:11" ht="13.2" hidden="1" x14ac:dyDescent="0.25">
      <c r="H101" s="80"/>
      <c r="I101" s="105"/>
      <c r="J101" s="105"/>
      <c r="K101" s="105"/>
    </row>
    <row r="102" spans="8:11" ht="13.2" hidden="1" x14ac:dyDescent="0.25">
      <c r="H102" s="80"/>
      <c r="I102" s="105"/>
      <c r="J102" s="105"/>
      <c r="K102" s="105"/>
    </row>
    <row r="103" spans="8:11" ht="13.2" hidden="1" x14ac:dyDescent="0.25">
      <c r="H103" s="80"/>
      <c r="I103" s="105"/>
      <c r="J103" s="105"/>
      <c r="K103" s="105"/>
    </row>
    <row r="104" spans="8:11" ht="13.2" hidden="1" x14ac:dyDescent="0.25">
      <c r="H104" s="80"/>
      <c r="I104" s="105"/>
      <c r="J104" s="105"/>
      <c r="K104" s="105"/>
    </row>
    <row r="105" spans="8:11" ht="13.2" hidden="1" x14ac:dyDescent="0.25">
      <c r="H105" s="80"/>
      <c r="I105" s="105"/>
      <c r="J105" s="105"/>
      <c r="K105" s="105"/>
    </row>
    <row r="106" spans="8:11" hidden="1" x14ac:dyDescent="0.2">
      <c r="H106" s="80"/>
      <c r="I106" s="80"/>
      <c r="J106" s="80"/>
      <c r="K106" s="80"/>
    </row>
    <row r="107" spans="8:11" hidden="1" x14ac:dyDescent="0.2">
      <c r="H107" s="80"/>
      <c r="I107" s="80"/>
      <c r="J107" s="80"/>
      <c r="K107" s="80"/>
    </row>
    <row r="108" spans="8:11" hidden="1" x14ac:dyDescent="0.2">
      <c r="H108" s="80"/>
      <c r="I108" s="80"/>
      <c r="J108" s="80"/>
      <c r="K108" s="80"/>
    </row>
    <row r="109" spans="8:11" hidden="1" x14ac:dyDescent="0.2">
      <c r="H109" s="80"/>
      <c r="I109" s="80"/>
      <c r="J109" s="80"/>
      <c r="K109" s="80"/>
    </row>
    <row r="110" spans="8:11" hidden="1" x14ac:dyDescent="0.2">
      <c r="H110" s="80"/>
      <c r="I110" s="80"/>
      <c r="J110" s="80"/>
      <c r="K110" s="80"/>
    </row>
    <row r="111" spans="8:11" hidden="1" x14ac:dyDescent="0.2">
      <c r="H111" s="80"/>
      <c r="I111" s="80"/>
      <c r="J111" s="80"/>
      <c r="K111" s="80"/>
    </row>
    <row r="112" spans="8:11" hidden="1" x14ac:dyDescent="0.2">
      <c r="H112" s="80"/>
      <c r="I112" s="80"/>
      <c r="J112" s="80"/>
      <c r="K112" s="80"/>
    </row>
    <row r="113" spans="8:11" hidden="1" x14ac:dyDescent="0.2">
      <c r="H113" s="80"/>
      <c r="I113" s="80"/>
      <c r="J113" s="80"/>
      <c r="K113" s="80"/>
    </row>
    <row r="114" spans="8:11" hidden="1" x14ac:dyDescent="0.2">
      <c r="H114" s="80"/>
      <c r="I114" s="80"/>
      <c r="J114" s="80"/>
      <c r="K114" s="80"/>
    </row>
    <row r="115" spans="8:11" hidden="1" x14ac:dyDescent="0.2">
      <c r="H115" s="80"/>
      <c r="I115" s="80"/>
      <c r="J115" s="80"/>
      <c r="K115" s="80"/>
    </row>
    <row r="116" spans="8:11" hidden="1" x14ac:dyDescent="0.2">
      <c r="H116" s="80"/>
      <c r="I116" s="80"/>
      <c r="J116" s="80"/>
      <c r="K116" s="80"/>
    </row>
    <row r="117" spans="8:11" hidden="1" x14ac:dyDescent="0.2">
      <c r="H117" s="80"/>
      <c r="I117" s="80"/>
      <c r="J117" s="80"/>
      <c r="K117" s="80"/>
    </row>
    <row r="118" spans="8:11" hidden="1" x14ac:dyDescent="0.2">
      <c r="H118" s="80"/>
      <c r="I118" s="80"/>
      <c r="J118" s="80"/>
      <c r="K118" s="80"/>
    </row>
    <row r="119" spans="8:11" hidden="1" x14ac:dyDescent="0.2">
      <c r="H119" s="80"/>
      <c r="I119" s="80"/>
      <c r="J119" s="80"/>
      <c r="K119" s="80"/>
    </row>
    <row r="120" spans="8:11" hidden="1" x14ac:dyDescent="0.2">
      <c r="H120" s="80"/>
      <c r="I120" s="80"/>
      <c r="J120" s="80"/>
      <c r="K120" s="80"/>
    </row>
    <row r="121" spans="8:11" hidden="1" x14ac:dyDescent="0.2">
      <c r="H121" s="80"/>
      <c r="I121" s="80"/>
      <c r="J121" s="80"/>
      <c r="K121" s="80"/>
    </row>
    <row r="122" spans="8:11" hidden="1" x14ac:dyDescent="0.2">
      <c r="H122" s="80"/>
      <c r="I122" s="80"/>
      <c r="J122" s="80"/>
      <c r="K122" s="80"/>
    </row>
    <row r="123" spans="8:11" hidden="1" x14ac:dyDescent="0.2">
      <c r="H123" s="80"/>
      <c r="I123" s="80"/>
      <c r="J123" s="80"/>
      <c r="K123" s="80"/>
    </row>
    <row r="124" spans="8:11" hidden="1" x14ac:dyDescent="0.2">
      <c r="H124" s="80"/>
      <c r="I124" s="80"/>
      <c r="J124" s="80"/>
      <c r="K124" s="80"/>
    </row>
    <row r="125" spans="8:11" hidden="1" x14ac:dyDescent="0.2">
      <c r="H125" s="80"/>
      <c r="I125" s="80"/>
      <c r="J125" s="80"/>
      <c r="K125" s="80"/>
    </row>
    <row r="126" spans="8:11" hidden="1" x14ac:dyDescent="0.2">
      <c r="H126" s="80"/>
      <c r="I126" s="80"/>
      <c r="J126" s="80"/>
      <c r="K126" s="80"/>
    </row>
    <row r="127" spans="8:11" hidden="1" x14ac:dyDescent="0.2">
      <c r="H127" s="80"/>
      <c r="I127" s="80"/>
      <c r="J127" s="80"/>
      <c r="K127" s="80"/>
    </row>
    <row r="128" spans="8:11" hidden="1" x14ac:dyDescent="0.2">
      <c r="H128" s="80"/>
      <c r="I128" s="80"/>
      <c r="J128" s="80"/>
      <c r="K128" s="80"/>
    </row>
    <row r="129" spans="8:11" hidden="1" x14ac:dyDescent="0.2">
      <c r="H129" s="80"/>
      <c r="I129" s="80"/>
      <c r="J129" s="80"/>
      <c r="K129" s="80"/>
    </row>
    <row r="130" spans="8:11" x14ac:dyDescent="0.2">
      <c r="H130" s="80"/>
      <c r="I130" s="80"/>
      <c r="J130" s="80"/>
      <c r="K130" s="80"/>
    </row>
    <row r="131" spans="8:11" x14ac:dyDescent="0.2">
      <c r="H131" s="80"/>
      <c r="I131" s="80"/>
      <c r="J131" s="80"/>
      <c r="K131" s="80"/>
    </row>
    <row r="132" spans="8:11" x14ac:dyDescent="0.2">
      <c r="H132" s="80"/>
      <c r="I132" s="80"/>
      <c r="J132" s="80"/>
      <c r="K132" s="80"/>
    </row>
    <row r="133" spans="8:11" x14ac:dyDescent="0.2">
      <c r="H133" s="80"/>
      <c r="I133" s="80"/>
      <c r="J133" s="80"/>
      <c r="K133" s="80"/>
    </row>
    <row r="134" spans="8:11" x14ac:dyDescent="0.2">
      <c r="H134" s="80"/>
      <c r="I134" s="80"/>
      <c r="J134" s="80"/>
      <c r="K134" s="80"/>
    </row>
    <row r="135" spans="8:11" x14ac:dyDescent="0.2">
      <c r="H135" s="80"/>
      <c r="I135" s="80"/>
      <c r="J135" s="80"/>
      <c r="K135" s="80"/>
    </row>
    <row r="136" spans="8:11" x14ac:dyDescent="0.2">
      <c r="H136" s="80"/>
      <c r="I136" s="80"/>
      <c r="J136" s="80"/>
      <c r="K136" s="80"/>
    </row>
    <row r="137" spans="8:11" x14ac:dyDescent="0.2">
      <c r="H137" s="80"/>
      <c r="I137" s="80"/>
      <c r="J137" s="80"/>
      <c r="K137" s="80"/>
    </row>
    <row r="138" spans="8:11" x14ac:dyDescent="0.2">
      <c r="H138" s="80"/>
      <c r="I138" s="80"/>
      <c r="J138" s="80"/>
      <c r="K138" s="80"/>
    </row>
    <row r="139" spans="8:11" x14ac:dyDescent="0.2">
      <c r="H139" s="80"/>
      <c r="I139" s="80"/>
      <c r="J139" s="80"/>
      <c r="K139" s="80"/>
    </row>
    <row r="140" spans="8:11" x14ac:dyDescent="0.2">
      <c r="H140" s="80"/>
      <c r="I140" s="80"/>
      <c r="J140" s="80"/>
      <c r="K140" s="80"/>
    </row>
    <row r="141" spans="8:11" x14ac:dyDescent="0.2">
      <c r="H141" s="80"/>
      <c r="I141" s="80"/>
      <c r="J141" s="80"/>
      <c r="K141" s="80"/>
    </row>
    <row r="142" spans="8:11" x14ac:dyDescent="0.2">
      <c r="H142" s="80"/>
      <c r="I142" s="80"/>
      <c r="J142" s="80"/>
      <c r="K142" s="80"/>
    </row>
    <row r="143" spans="8:11" x14ac:dyDescent="0.2">
      <c r="H143" s="80"/>
      <c r="I143" s="80"/>
      <c r="J143" s="80"/>
      <c r="K143" s="80"/>
    </row>
    <row r="144" spans="8:11" x14ac:dyDescent="0.2">
      <c r="H144" s="80"/>
      <c r="I144" s="80"/>
      <c r="J144" s="80"/>
      <c r="K144" s="80"/>
    </row>
    <row r="145" spans="8:11" x14ac:dyDescent="0.2">
      <c r="H145" s="80"/>
      <c r="I145" s="80"/>
      <c r="J145" s="80"/>
      <c r="K145" s="80"/>
    </row>
    <row r="146" spans="8:11" x14ac:dyDescent="0.2">
      <c r="H146" s="80"/>
      <c r="I146" s="80"/>
      <c r="J146" s="80"/>
      <c r="K146" s="80"/>
    </row>
    <row r="147" spans="8:11" x14ac:dyDescent="0.2">
      <c r="H147" s="80"/>
      <c r="I147" s="80"/>
      <c r="J147" s="80"/>
      <c r="K147" s="80"/>
    </row>
    <row r="148" spans="8:11" x14ac:dyDescent="0.2">
      <c r="H148" s="80"/>
      <c r="I148" s="80"/>
      <c r="J148" s="80"/>
      <c r="K148" s="80"/>
    </row>
    <row r="149" spans="8:11" x14ac:dyDescent="0.2">
      <c r="H149" s="80"/>
      <c r="I149" s="80"/>
      <c r="J149" s="80"/>
      <c r="K149" s="80"/>
    </row>
    <row r="150" spans="8:11" x14ac:dyDescent="0.2">
      <c r="H150" s="80"/>
      <c r="I150" s="80"/>
      <c r="J150" s="80"/>
      <c r="K150" s="80"/>
    </row>
    <row r="151" spans="8:11" x14ac:dyDescent="0.2">
      <c r="H151" s="80"/>
      <c r="I151" s="80"/>
      <c r="J151" s="80"/>
      <c r="K151" s="80"/>
    </row>
    <row r="152" spans="8:11" x14ac:dyDescent="0.2">
      <c r="H152" s="80"/>
      <c r="I152" s="80"/>
      <c r="J152" s="80"/>
      <c r="K152" s="80"/>
    </row>
    <row r="153" spans="8:11" x14ac:dyDescent="0.2">
      <c r="H153" s="80"/>
      <c r="I153" s="80"/>
      <c r="J153" s="80"/>
      <c r="K153" s="80"/>
    </row>
    <row r="154" spans="8:11" x14ac:dyDescent="0.2">
      <c r="H154" s="80"/>
      <c r="I154" s="80"/>
      <c r="J154" s="80"/>
      <c r="K154" s="80"/>
    </row>
    <row r="155" spans="8:11" x14ac:dyDescent="0.2">
      <c r="H155" s="80"/>
      <c r="I155" s="80"/>
      <c r="J155" s="80"/>
      <c r="K155" s="80"/>
    </row>
    <row r="156" spans="8:11" x14ac:dyDescent="0.2">
      <c r="H156" s="80"/>
      <c r="I156" s="80"/>
      <c r="J156" s="80"/>
      <c r="K156" s="80"/>
    </row>
    <row r="157" spans="8:11" x14ac:dyDescent="0.2">
      <c r="H157" s="80"/>
      <c r="I157" s="80"/>
      <c r="J157" s="80"/>
      <c r="K157" s="80"/>
    </row>
    <row r="158" spans="8:11" x14ac:dyDescent="0.2">
      <c r="H158" s="80"/>
      <c r="I158" s="80"/>
      <c r="J158" s="80"/>
      <c r="K158" s="80"/>
    </row>
    <row r="159" spans="8:11" x14ac:dyDescent="0.2">
      <c r="H159" s="80"/>
      <c r="I159" s="80"/>
      <c r="J159" s="80"/>
      <c r="K159" s="80"/>
    </row>
    <row r="160" spans="8:11" x14ac:dyDescent="0.2">
      <c r="H160" s="80"/>
      <c r="I160" s="80"/>
      <c r="J160" s="80"/>
      <c r="K160" s="80"/>
    </row>
    <row r="161" spans="8:11" x14ac:dyDescent="0.2">
      <c r="H161" s="80"/>
      <c r="I161" s="80"/>
      <c r="J161" s="80"/>
      <c r="K161" s="80"/>
    </row>
    <row r="162" spans="8:11" x14ac:dyDescent="0.2">
      <c r="H162" s="80"/>
      <c r="I162" s="80"/>
      <c r="J162" s="80"/>
      <c r="K162" s="80"/>
    </row>
    <row r="163" spans="8:11" x14ac:dyDescent="0.2">
      <c r="H163" s="80"/>
      <c r="I163" s="80"/>
      <c r="J163" s="80"/>
      <c r="K163" s="80"/>
    </row>
    <row r="164" spans="8:11" x14ac:dyDescent="0.2">
      <c r="H164" s="80"/>
      <c r="I164" s="80"/>
      <c r="J164" s="80"/>
      <c r="K164" s="80"/>
    </row>
    <row r="165" spans="8:11" x14ac:dyDescent="0.2">
      <c r="H165" s="80"/>
      <c r="I165" s="80"/>
      <c r="J165" s="80"/>
      <c r="K165" s="80"/>
    </row>
    <row r="166" spans="8:11" x14ac:dyDescent="0.2">
      <c r="H166" s="80"/>
      <c r="I166" s="80"/>
      <c r="J166" s="80"/>
      <c r="K166" s="80"/>
    </row>
    <row r="167" spans="8:11" x14ac:dyDescent="0.2">
      <c r="H167" s="80"/>
      <c r="I167" s="80"/>
      <c r="J167" s="80"/>
      <c r="K167" s="80"/>
    </row>
    <row r="168" spans="8:11" x14ac:dyDescent="0.2">
      <c r="H168" s="80"/>
      <c r="I168" s="80"/>
      <c r="J168" s="80"/>
      <c r="K168" s="80"/>
    </row>
    <row r="169" spans="8:11" x14ac:dyDescent="0.2">
      <c r="H169" s="80"/>
      <c r="I169" s="80"/>
      <c r="J169" s="80"/>
      <c r="K169" s="80"/>
    </row>
    <row r="170" spans="8:11" x14ac:dyDescent="0.2">
      <c r="H170" s="80"/>
      <c r="I170" s="80"/>
      <c r="J170" s="80"/>
      <c r="K170" s="80"/>
    </row>
    <row r="171" spans="8:11" x14ac:dyDescent="0.2">
      <c r="H171" s="80"/>
      <c r="I171" s="80"/>
      <c r="J171" s="80"/>
      <c r="K171" s="80"/>
    </row>
    <row r="172" spans="8:11" x14ac:dyDescent="0.2">
      <c r="H172" s="80"/>
      <c r="I172" s="80"/>
      <c r="J172" s="80"/>
      <c r="K172" s="80"/>
    </row>
    <row r="173" spans="8:11" x14ac:dyDescent="0.2">
      <c r="H173" s="80"/>
      <c r="I173" s="80"/>
      <c r="J173" s="80"/>
      <c r="K173" s="80"/>
    </row>
    <row r="174" spans="8:11" x14ac:dyDescent="0.2">
      <c r="H174" s="80"/>
      <c r="I174" s="80"/>
      <c r="J174" s="80"/>
      <c r="K174" s="80"/>
    </row>
    <row r="175" spans="8:11" x14ac:dyDescent="0.2">
      <c r="H175" s="80"/>
      <c r="I175" s="80"/>
      <c r="J175" s="80"/>
      <c r="K175" s="80"/>
    </row>
    <row r="176" spans="8:11" x14ac:dyDescent="0.2">
      <c r="H176" s="80"/>
      <c r="I176" s="80"/>
      <c r="J176" s="80"/>
      <c r="K176" s="80"/>
    </row>
    <row r="177" spans="8:11" x14ac:dyDescent="0.2">
      <c r="H177" s="80"/>
      <c r="I177" s="80"/>
      <c r="J177" s="80"/>
      <c r="K177" s="80"/>
    </row>
    <row r="178" spans="8:11" x14ac:dyDescent="0.2">
      <c r="H178" s="80"/>
      <c r="I178" s="80"/>
      <c r="J178" s="80"/>
      <c r="K178" s="80"/>
    </row>
    <row r="179" spans="8:11" x14ac:dyDescent="0.2">
      <c r="H179" s="80"/>
      <c r="I179" s="80"/>
      <c r="J179" s="80"/>
      <c r="K179" s="80"/>
    </row>
    <row r="180" spans="8:11" x14ac:dyDescent="0.2">
      <c r="H180" s="80"/>
      <c r="I180" s="80"/>
      <c r="J180" s="80"/>
      <c r="K180" s="80"/>
    </row>
    <row r="181" spans="8:11" x14ac:dyDescent="0.2">
      <c r="H181" s="80"/>
      <c r="I181" s="80"/>
      <c r="J181" s="80"/>
      <c r="K181" s="80"/>
    </row>
    <row r="182" spans="8:11" x14ac:dyDescent="0.2">
      <c r="H182" s="80"/>
      <c r="I182" s="80"/>
      <c r="J182" s="80"/>
      <c r="K182" s="80"/>
    </row>
    <row r="183" spans="8:11" x14ac:dyDescent="0.2">
      <c r="H183" s="80"/>
      <c r="I183" s="80"/>
      <c r="J183" s="80"/>
      <c r="K183" s="80"/>
    </row>
    <row r="184" spans="8:11" x14ac:dyDescent="0.2">
      <c r="H184" s="80"/>
      <c r="I184" s="80"/>
      <c r="J184" s="80"/>
      <c r="K184" s="80"/>
    </row>
    <row r="185" spans="8:11" x14ac:dyDescent="0.2">
      <c r="H185" s="80"/>
      <c r="I185" s="80"/>
      <c r="J185" s="80"/>
      <c r="K185" s="80"/>
    </row>
    <row r="186" spans="8:11" x14ac:dyDescent="0.2">
      <c r="H186" s="80"/>
      <c r="I186" s="80"/>
      <c r="J186" s="80"/>
      <c r="K186" s="80"/>
    </row>
    <row r="187" spans="8:11" x14ac:dyDescent="0.2">
      <c r="H187" s="80"/>
      <c r="I187" s="80"/>
      <c r="J187" s="80"/>
      <c r="K187" s="80"/>
    </row>
    <row r="188" spans="8:11" x14ac:dyDescent="0.2">
      <c r="H188" s="80"/>
      <c r="I188" s="80"/>
      <c r="J188" s="80"/>
      <c r="K188" s="80"/>
    </row>
    <row r="189" spans="8:11" x14ac:dyDescent="0.2">
      <c r="H189" s="80"/>
      <c r="I189" s="80"/>
      <c r="J189" s="80"/>
      <c r="K189" s="80"/>
    </row>
    <row r="190" spans="8:11" x14ac:dyDescent="0.2">
      <c r="H190" s="80"/>
      <c r="I190" s="80"/>
      <c r="J190" s="80"/>
      <c r="K190" s="80"/>
    </row>
    <row r="191" spans="8:11" x14ac:dyDescent="0.2">
      <c r="H191" s="80"/>
      <c r="I191" s="80"/>
      <c r="J191" s="80"/>
      <c r="K191" s="80"/>
    </row>
    <row r="192" spans="8:11" x14ac:dyDescent="0.2">
      <c r="H192" s="80"/>
      <c r="I192" s="80"/>
      <c r="J192" s="80"/>
      <c r="K192" s="80"/>
    </row>
    <row r="193" spans="8:11" x14ac:dyDescent="0.2">
      <c r="H193" s="80"/>
      <c r="I193" s="80"/>
      <c r="J193" s="80"/>
      <c r="K193" s="80"/>
    </row>
    <row r="194" spans="8:11" x14ac:dyDescent="0.2">
      <c r="H194" s="80"/>
      <c r="I194" s="80"/>
      <c r="J194" s="80"/>
      <c r="K194" s="80"/>
    </row>
    <row r="195" spans="8:11" x14ac:dyDescent="0.2">
      <c r="H195" s="80"/>
      <c r="I195" s="80"/>
      <c r="J195" s="80"/>
      <c r="K195" s="80"/>
    </row>
    <row r="196" spans="8:11" x14ac:dyDescent="0.2">
      <c r="H196" s="80"/>
      <c r="I196" s="80"/>
      <c r="J196" s="80"/>
      <c r="K196" s="80"/>
    </row>
    <row r="197" spans="8:11" x14ac:dyDescent="0.2">
      <c r="H197" s="80"/>
      <c r="I197" s="80"/>
      <c r="J197" s="80"/>
      <c r="K197" s="80"/>
    </row>
    <row r="198" spans="8:11" x14ac:dyDescent="0.2">
      <c r="H198" s="80"/>
      <c r="I198" s="80"/>
      <c r="J198" s="80"/>
      <c r="K198" s="80"/>
    </row>
    <row r="199" spans="8:11" x14ac:dyDescent="0.2">
      <c r="H199" s="80"/>
      <c r="I199" s="80"/>
      <c r="J199" s="80"/>
      <c r="K199" s="80"/>
    </row>
    <row r="200" spans="8:11" x14ac:dyDescent="0.2">
      <c r="H200" s="80"/>
      <c r="I200" s="80"/>
      <c r="J200" s="80"/>
      <c r="K200" s="80"/>
    </row>
    <row r="201" spans="8:11" x14ac:dyDescent="0.2">
      <c r="H201" s="80"/>
      <c r="I201" s="80"/>
      <c r="J201" s="80"/>
      <c r="K201" s="80"/>
    </row>
    <row r="202" spans="8:11" x14ac:dyDescent="0.2">
      <c r="H202" s="80"/>
      <c r="I202" s="80"/>
      <c r="J202" s="80"/>
      <c r="K202" s="80"/>
    </row>
    <row r="203" spans="8:11" x14ac:dyDescent="0.2">
      <c r="H203" s="80"/>
      <c r="I203" s="80"/>
      <c r="J203" s="80"/>
      <c r="K203" s="80"/>
    </row>
    <row r="204" spans="8:11" x14ac:dyDescent="0.2">
      <c r="H204" s="80"/>
      <c r="I204" s="80"/>
      <c r="J204" s="80"/>
      <c r="K204" s="80"/>
    </row>
    <row r="205" spans="8:11" x14ac:dyDescent="0.2">
      <c r="H205" s="80"/>
      <c r="I205" s="80"/>
      <c r="J205" s="80"/>
      <c r="K205" s="80"/>
    </row>
    <row r="206" spans="8:11" x14ac:dyDescent="0.2">
      <c r="H206" s="80"/>
      <c r="I206" s="80"/>
      <c r="J206" s="80"/>
      <c r="K206" s="80"/>
    </row>
    <row r="207" spans="8:11" x14ac:dyDescent="0.2">
      <c r="H207" s="80"/>
      <c r="I207" s="80"/>
      <c r="J207" s="80"/>
      <c r="K207" s="80"/>
    </row>
    <row r="208" spans="8:11" x14ac:dyDescent="0.2">
      <c r="H208" s="80"/>
      <c r="I208" s="80"/>
      <c r="J208" s="80"/>
      <c r="K208" s="80"/>
    </row>
    <row r="209" spans="8:11" x14ac:dyDescent="0.2">
      <c r="H209" s="80"/>
      <c r="I209" s="80"/>
      <c r="J209" s="80"/>
      <c r="K209" s="80"/>
    </row>
    <row r="210" spans="8:11" x14ac:dyDescent="0.2">
      <c r="H210" s="80"/>
      <c r="I210" s="80"/>
      <c r="J210" s="80"/>
      <c r="K210" s="80"/>
    </row>
    <row r="211" spans="8:11" x14ac:dyDescent="0.2">
      <c r="H211" s="80"/>
      <c r="I211" s="80"/>
      <c r="J211" s="80"/>
      <c r="K211" s="80"/>
    </row>
    <row r="212" spans="8:11" x14ac:dyDescent="0.2">
      <c r="H212" s="80"/>
      <c r="I212" s="80"/>
      <c r="J212" s="80"/>
      <c r="K212" s="80"/>
    </row>
    <row r="213" spans="8:11" x14ac:dyDescent="0.2">
      <c r="H213" s="80"/>
      <c r="I213" s="80"/>
      <c r="J213" s="80"/>
      <c r="K213" s="80"/>
    </row>
    <row r="214" spans="8:11" x14ac:dyDescent="0.2">
      <c r="H214" s="80"/>
      <c r="I214" s="80"/>
      <c r="J214" s="80"/>
      <c r="K214" s="80"/>
    </row>
    <row r="215" spans="8:11" x14ac:dyDescent="0.2">
      <c r="H215" s="80"/>
      <c r="I215" s="80"/>
      <c r="J215" s="80"/>
      <c r="K215" s="80"/>
    </row>
    <row r="216" spans="8:11" x14ac:dyDescent="0.2">
      <c r="H216" s="80"/>
      <c r="I216" s="80"/>
      <c r="J216" s="80"/>
      <c r="K216" s="80"/>
    </row>
    <row r="217" spans="8:11" x14ac:dyDescent="0.2">
      <c r="H217" s="80"/>
      <c r="I217" s="80"/>
      <c r="J217" s="80"/>
      <c r="K217" s="80"/>
    </row>
    <row r="218" spans="8:11" x14ac:dyDescent="0.2">
      <c r="H218" s="80"/>
      <c r="I218" s="80"/>
      <c r="J218" s="80"/>
      <c r="K218" s="80"/>
    </row>
    <row r="219" spans="8:11" x14ac:dyDescent="0.2">
      <c r="H219" s="80"/>
      <c r="I219" s="80"/>
      <c r="J219" s="80"/>
      <c r="K219" s="80"/>
    </row>
    <row r="220" spans="8:11" x14ac:dyDescent="0.2">
      <c r="H220" s="80"/>
      <c r="I220" s="80"/>
      <c r="J220" s="80"/>
      <c r="K220" s="80"/>
    </row>
    <row r="221" spans="8:11" x14ac:dyDescent="0.2">
      <c r="H221" s="80"/>
      <c r="I221" s="80"/>
      <c r="J221" s="80"/>
      <c r="K221" s="80"/>
    </row>
    <row r="222" spans="8:11" x14ac:dyDescent="0.2">
      <c r="H222" s="80"/>
      <c r="I222" s="80"/>
      <c r="J222" s="80"/>
      <c r="K222" s="80"/>
    </row>
    <row r="223" spans="8:11" x14ac:dyDescent="0.2">
      <c r="H223" s="80"/>
      <c r="I223" s="80"/>
      <c r="J223" s="80"/>
      <c r="K223" s="80"/>
    </row>
    <row r="224" spans="8:11" x14ac:dyDescent="0.2">
      <c r="H224" s="80"/>
      <c r="I224" s="80"/>
      <c r="J224" s="80"/>
      <c r="K224" s="80"/>
    </row>
    <row r="225" spans="8:11" x14ac:dyDescent="0.2">
      <c r="H225" s="80"/>
      <c r="I225" s="80"/>
      <c r="J225" s="80"/>
      <c r="K225" s="80"/>
    </row>
    <row r="226" spans="8:11" x14ac:dyDescent="0.2">
      <c r="H226" s="80"/>
      <c r="I226" s="80"/>
      <c r="J226" s="80"/>
      <c r="K226" s="80"/>
    </row>
    <row r="227" spans="8:11" x14ac:dyDescent="0.2">
      <c r="H227" s="80"/>
      <c r="I227" s="80"/>
      <c r="J227" s="80"/>
      <c r="K227" s="80"/>
    </row>
    <row r="228" spans="8:11" x14ac:dyDescent="0.2">
      <c r="H228" s="80"/>
      <c r="I228" s="80"/>
      <c r="J228" s="80"/>
      <c r="K228" s="80"/>
    </row>
    <row r="229" spans="8:11" x14ac:dyDescent="0.2">
      <c r="H229" s="80"/>
      <c r="I229" s="80"/>
      <c r="J229" s="80"/>
      <c r="K229" s="80"/>
    </row>
    <row r="230" spans="8:11" x14ac:dyDescent="0.2">
      <c r="H230" s="80"/>
      <c r="I230" s="80"/>
      <c r="J230" s="80"/>
      <c r="K230" s="80"/>
    </row>
    <row r="231" spans="8:11" x14ac:dyDescent="0.2">
      <c r="H231" s="80"/>
      <c r="I231" s="80"/>
      <c r="J231" s="80"/>
      <c r="K231" s="80"/>
    </row>
    <row r="232" spans="8:11" x14ac:dyDescent="0.2">
      <c r="H232" s="80"/>
      <c r="I232" s="80"/>
      <c r="J232" s="80"/>
      <c r="K232" s="80"/>
    </row>
    <row r="233" spans="8:11" x14ac:dyDescent="0.2">
      <c r="H233" s="80"/>
      <c r="I233" s="80"/>
      <c r="J233" s="80"/>
      <c r="K233" s="80"/>
    </row>
    <row r="234" spans="8:11" x14ac:dyDescent="0.2">
      <c r="H234" s="80"/>
      <c r="I234" s="80"/>
      <c r="J234" s="80"/>
      <c r="K234" s="80"/>
    </row>
    <row r="235" spans="8:11" x14ac:dyDescent="0.2">
      <c r="H235" s="80"/>
      <c r="I235" s="80"/>
      <c r="J235" s="80"/>
      <c r="K235" s="80"/>
    </row>
    <row r="236" spans="8:11" x14ac:dyDescent="0.2">
      <c r="H236" s="80"/>
      <c r="I236" s="80"/>
      <c r="J236" s="80"/>
      <c r="K236" s="80"/>
    </row>
    <row r="237" spans="8:11" x14ac:dyDescent="0.2">
      <c r="H237" s="80"/>
      <c r="I237" s="80"/>
      <c r="J237" s="80"/>
      <c r="K237" s="80"/>
    </row>
    <row r="238" spans="8:11" x14ac:dyDescent="0.2">
      <c r="H238" s="80"/>
      <c r="I238" s="80"/>
      <c r="J238" s="80"/>
      <c r="K238" s="80"/>
    </row>
    <row r="239" spans="8:11" x14ac:dyDescent="0.2">
      <c r="H239" s="80"/>
      <c r="I239" s="80"/>
      <c r="J239" s="80"/>
      <c r="K239" s="80"/>
    </row>
    <row r="240" spans="8:11" x14ac:dyDescent="0.2">
      <c r="H240" s="80"/>
      <c r="I240" s="80"/>
      <c r="J240" s="80"/>
      <c r="K240" s="80"/>
    </row>
    <row r="241" spans="8:11" x14ac:dyDescent="0.2">
      <c r="H241" s="80"/>
      <c r="I241" s="80"/>
      <c r="J241" s="80"/>
      <c r="K241" s="80"/>
    </row>
    <row r="242" spans="8:11" x14ac:dyDescent="0.2">
      <c r="H242" s="80"/>
      <c r="I242" s="80"/>
      <c r="J242" s="80"/>
      <c r="K242" s="80"/>
    </row>
    <row r="243" spans="8:11" x14ac:dyDescent="0.2">
      <c r="H243" s="80"/>
      <c r="I243" s="80"/>
      <c r="J243" s="80"/>
      <c r="K243" s="80"/>
    </row>
    <row r="244" spans="8:11" x14ac:dyDescent="0.2">
      <c r="H244" s="80"/>
      <c r="I244" s="80"/>
      <c r="J244" s="80"/>
      <c r="K244" s="80"/>
    </row>
    <row r="245" spans="8:11" x14ac:dyDescent="0.2">
      <c r="H245" s="80"/>
      <c r="I245" s="80"/>
      <c r="J245" s="80"/>
      <c r="K245" s="80"/>
    </row>
    <row r="246" spans="8:11" x14ac:dyDescent="0.2">
      <c r="H246" s="80"/>
      <c r="I246" s="80"/>
      <c r="J246" s="80"/>
      <c r="K246" s="80"/>
    </row>
    <row r="247" spans="8:11" x14ac:dyDescent="0.2">
      <c r="H247" s="80"/>
      <c r="I247" s="80"/>
      <c r="J247" s="80"/>
      <c r="K247" s="80"/>
    </row>
    <row r="248" spans="8:11" x14ac:dyDescent="0.2">
      <c r="H248" s="80"/>
      <c r="I248" s="80"/>
      <c r="J248" s="80"/>
      <c r="K248" s="80"/>
    </row>
    <row r="249" spans="8:11" x14ac:dyDescent="0.2">
      <c r="H249" s="80"/>
      <c r="I249" s="80"/>
      <c r="J249" s="80"/>
      <c r="K249" s="80"/>
    </row>
    <row r="250" spans="8:11" x14ac:dyDescent="0.2">
      <c r="H250" s="80"/>
      <c r="I250" s="80"/>
      <c r="J250" s="80"/>
      <c r="K250" s="80"/>
    </row>
    <row r="251" spans="8:11" x14ac:dyDescent="0.2">
      <c r="H251" s="80"/>
      <c r="I251" s="80"/>
      <c r="J251" s="80"/>
      <c r="K251" s="80"/>
    </row>
    <row r="252" spans="8:11" x14ac:dyDescent="0.2">
      <c r="H252" s="80"/>
      <c r="I252" s="80"/>
      <c r="J252" s="80"/>
      <c r="K252" s="80"/>
    </row>
    <row r="253" spans="8:11" x14ac:dyDescent="0.2">
      <c r="H253" s="80"/>
      <c r="I253" s="80"/>
      <c r="J253" s="80"/>
      <c r="K253" s="80"/>
    </row>
    <row r="254" spans="8:11" x14ac:dyDescent="0.2">
      <c r="H254" s="80"/>
      <c r="I254" s="80"/>
      <c r="J254" s="80"/>
      <c r="K254" s="80"/>
    </row>
    <row r="255" spans="8:11" x14ac:dyDescent="0.2">
      <c r="H255" s="80"/>
      <c r="I255" s="80"/>
      <c r="J255" s="80"/>
      <c r="K255" s="80"/>
    </row>
    <row r="256" spans="8:11" x14ac:dyDescent="0.2">
      <c r="H256" s="80"/>
      <c r="I256" s="80"/>
      <c r="J256" s="80"/>
      <c r="K256" s="80"/>
    </row>
    <row r="257" spans="8:11" x14ac:dyDescent="0.2">
      <c r="H257" s="80"/>
      <c r="I257" s="80"/>
      <c r="J257" s="80"/>
      <c r="K257" s="80"/>
    </row>
    <row r="258" spans="8:11" x14ac:dyDescent="0.2">
      <c r="H258" s="80"/>
      <c r="I258" s="80"/>
      <c r="J258" s="80"/>
      <c r="K258" s="80"/>
    </row>
    <row r="259" spans="8:11" x14ac:dyDescent="0.2">
      <c r="H259" s="80"/>
      <c r="I259" s="80"/>
      <c r="J259" s="80"/>
      <c r="K259" s="80"/>
    </row>
    <row r="260" spans="8:11" x14ac:dyDescent="0.2">
      <c r="H260" s="80"/>
      <c r="I260" s="80"/>
      <c r="J260" s="80"/>
      <c r="K260" s="80"/>
    </row>
    <row r="261" spans="8:11" x14ac:dyDescent="0.2">
      <c r="H261" s="80"/>
      <c r="I261" s="80"/>
      <c r="J261" s="80"/>
      <c r="K261" s="80"/>
    </row>
    <row r="262" spans="8:11" x14ac:dyDescent="0.2">
      <c r="H262" s="80"/>
      <c r="I262" s="80"/>
      <c r="J262" s="80"/>
      <c r="K262" s="80"/>
    </row>
    <row r="263" spans="8:11" x14ac:dyDescent="0.2">
      <c r="H263" s="80"/>
      <c r="I263" s="80"/>
      <c r="J263" s="80"/>
      <c r="K263" s="80"/>
    </row>
    <row r="264" spans="8:11" x14ac:dyDescent="0.2">
      <c r="H264" s="80"/>
      <c r="I264" s="80"/>
      <c r="J264" s="80"/>
      <c r="K264" s="80"/>
    </row>
    <row r="265" spans="8:11" x14ac:dyDescent="0.2">
      <c r="H265" s="80"/>
      <c r="I265" s="80"/>
      <c r="J265" s="80"/>
      <c r="K265" s="80"/>
    </row>
    <row r="266" spans="8:11" x14ac:dyDescent="0.2">
      <c r="H266" s="80"/>
      <c r="I266" s="80"/>
      <c r="J266" s="80"/>
      <c r="K266" s="80"/>
    </row>
    <row r="267" spans="8:11" x14ac:dyDescent="0.2">
      <c r="H267" s="80"/>
      <c r="I267" s="80"/>
      <c r="J267" s="80"/>
      <c r="K267" s="80"/>
    </row>
    <row r="268" spans="8:11" x14ac:dyDescent="0.2">
      <c r="H268" s="80"/>
      <c r="I268" s="80"/>
      <c r="J268" s="80"/>
      <c r="K268" s="80"/>
    </row>
    <row r="269" spans="8:11" x14ac:dyDescent="0.2">
      <c r="H269" s="80"/>
      <c r="I269" s="80"/>
      <c r="J269" s="80"/>
      <c r="K269" s="80"/>
    </row>
    <row r="270" spans="8:11" x14ac:dyDescent="0.2">
      <c r="H270" s="80"/>
      <c r="I270" s="80"/>
      <c r="J270" s="80"/>
      <c r="K270" s="80"/>
    </row>
    <row r="271" spans="8:11" x14ac:dyDescent="0.2">
      <c r="H271" s="80"/>
      <c r="I271" s="80"/>
      <c r="J271" s="80"/>
      <c r="K271" s="80"/>
    </row>
    <row r="272" spans="8:11" x14ac:dyDescent="0.2">
      <c r="H272" s="80"/>
      <c r="I272" s="80"/>
      <c r="J272" s="80"/>
      <c r="K272" s="80"/>
    </row>
    <row r="273" spans="8:11" x14ac:dyDescent="0.2">
      <c r="H273" s="80"/>
      <c r="I273" s="80"/>
      <c r="J273" s="80"/>
      <c r="K273" s="80"/>
    </row>
    <row r="274" spans="8:11" x14ac:dyDescent="0.2">
      <c r="H274" s="80"/>
      <c r="I274" s="80"/>
      <c r="J274" s="80"/>
      <c r="K274" s="80"/>
    </row>
    <row r="275" spans="8:11" x14ac:dyDescent="0.2">
      <c r="H275" s="80"/>
      <c r="I275" s="80"/>
      <c r="J275" s="80"/>
      <c r="K275" s="80"/>
    </row>
    <row r="276" spans="8:11" x14ac:dyDescent="0.2">
      <c r="H276" s="80"/>
      <c r="I276" s="80"/>
      <c r="J276" s="80"/>
      <c r="K276" s="80"/>
    </row>
    <row r="277" spans="8:11" x14ac:dyDescent="0.2">
      <c r="H277" s="80"/>
      <c r="I277" s="80"/>
      <c r="J277" s="80"/>
      <c r="K277" s="80"/>
    </row>
    <row r="278" spans="8:11" x14ac:dyDescent="0.2">
      <c r="H278" s="80"/>
      <c r="I278" s="80"/>
      <c r="J278" s="80"/>
      <c r="K278" s="80"/>
    </row>
    <row r="279" spans="8:11" x14ac:dyDescent="0.2">
      <c r="H279" s="80"/>
      <c r="I279" s="80"/>
      <c r="J279" s="80"/>
      <c r="K279" s="80"/>
    </row>
    <row r="280" spans="8:11" x14ac:dyDescent="0.2">
      <c r="H280" s="80"/>
      <c r="I280" s="80"/>
      <c r="J280" s="80"/>
      <c r="K280" s="80"/>
    </row>
    <row r="281" spans="8:11" x14ac:dyDescent="0.2">
      <c r="H281" s="80"/>
      <c r="I281" s="80"/>
      <c r="J281" s="80"/>
      <c r="K281" s="80"/>
    </row>
    <row r="282" spans="8:11" x14ac:dyDescent="0.2">
      <c r="H282" s="80"/>
      <c r="I282" s="80"/>
      <c r="J282" s="80"/>
      <c r="K282" s="80"/>
    </row>
    <row r="283" spans="8:11" x14ac:dyDescent="0.2">
      <c r="H283" s="80"/>
      <c r="I283" s="80"/>
      <c r="J283" s="80"/>
      <c r="K283" s="80"/>
    </row>
    <row r="284" spans="8:11" x14ac:dyDescent="0.2">
      <c r="H284" s="80"/>
      <c r="I284" s="80"/>
      <c r="J284" s="80"/>
      <c r="K284" s="80"/>
    </row>
    <row r="285" spans="8:11" x14ac:dyDescent="0.2">
      <c r="H285" s="80"/>
      <c r="I285" s="80"/>
      <c r="J285" s="80"/>
      <c r="K285" s="80"/>
    </row>
    <row r="286" spans="8:11" x14ac:dyDescent="0.2">
      <c r="H286" s="80"/>
      <c r="I286" s="80"/>
      <c r="J286" s="80"/>
      <c r="K286" s="80"/>
    </row>
    <row r="287" spans="8:11" x14ac:dyDescent="0.2">
      <c r="H287" s="80"/>
      <c r="I287" s="80"/>
      <c r="J287" s="80"/>
      <c r="K287" s="80"/>
    </row>
    <row r="288" spans="8:11" x14ac:dyDescent="0.2">
      <c r="H288" s="80"/>
      <c r="I288" s="80"/>
      <c r="J288" s="80"/>
      <c r="K288" s="80"/>
    </row>
    <row r="289" spans="8:11" x14ac:dyDescent="0.2">
      <c r="H289" s="80"/>
      <c r="I289" s="80"/>
      <c r="J289" s="80"/>
      <c r="K289" s="80"/>
    </row>
    <row r="290" spans="8:11" x14ac:dyDescent="0.2">
      <c r="H290" s="80"/>
      <c r="I290" s="80"/>
      <c r="J290" s="80"/>
      <c r="K290" s="80"/>
    </row>
    <row r="291" spans="8:11" x14ac:dyDescent="0.2">
      <c r="H291" s="80"/>
      <c r="I291" s="80"/>
      <c r="J291" s="80"/>
      <c r="K291" s="80"/>
    </row>
    <row r="292" spans="8:11" x14ac:dyDescent="0.2">
      <c r="H292" s="80"/>
      <c r="I292" s="80"/>
      <c r="J292" s="80"/>
      <c r="K292" s="80"/>
    </row>
    <row r="293" spans="8:11" x14ac:dyDescent="0.2">
      <c r="H293" s="80"/>
      <c r="I293" s="80"/>
      <c r="J293" s="80"/>
      <c r="K293" s="80"/>
    </row>
    <row r="294" spans="8:11" x14ac:dyDescent="0.2">
      <c r="H294" s="80"/>
      <c r="I294" s="80"/>
      <c r="J294" s="80"/>
      <c r="K294" s="80"/>
    </row>
    <row r="295" spans="8:11" x14ac:dyDescent="0.2">
      <c r="H295" s="80"/>
      <c r="I295" s="80"/>
      <c r="J295" s="80"/>
      <c r="K295" s="80"/>
    </row>
    <row r="296" spans="8:11" x14ac:dyDescent="0.2">
      <c r="H296" s="80"/>
      <c r="I296" s="80"/>
      <c r="J296" s="80"/>
      <c r="K296" s="80"/>
    </row>
    <row r="297" spans="8:11" x14ac:dyDescent="0.2">
      <c r="H297" s="80"/>
      <c r="I297" s="80"/>
      <c r="J297" s="80"/>
      <c r="K297" s="80"/>
    </row>
    <row r="298" spans="8:11" x14ac:dyDescent="0.2">
      <c r="H298" s="80"/>
      <c r="I298" s="80"/>
      <c r="J298" s="80"/>
      <c r="K298" s="80"/>
    </row>
    <row r="299" spans="8:11" x14ac:dyDescent="0.2">
      <c r="H299" s="80"/>
      <c r="I299" s="80"/>
      <c r="J299" s="80"/>
      <c r="K299" s="80"/>
    </row>
    <row r="300" spans="8:11" x14ac:dyDescent="0.2">
      <c r="H300" s="80"/>
      <c r="I300" s="80"/>
      <c r="J300" s="80"/>
      <c r="K300" s="80"/>
    </row>
    <row r="301" spans="8:11" x14ac:dyDescent="0.2">
      <c r="H301" s="80"/>
      <c r="I301" s="80"/>
      <c r="J301" s="80"/>
      <c r="K301" s="80"/>
    </row>
    <row r="302" spans="8:11" x14ac:dyDescent="0.2">
      <c r="H302" s="80"/>
      <c r="I302" s="80"/>
      <c r="J302" s="80"/>
      <c r="K302" s="80"/>
    </row>
    <row r="303" spans="8:11" x14ac:dyDescent="0.2">
      <c r="H303" s="80"/>
      <c r="I303" s="80"/>
      <c r="J303" s="80"/>
      <c r="K303" s="80"/>
    </row>
    <row r="304" spans="8:11" x14ac:dyDescent="0.2">
      <c r="H304" s="80"/>
      <c r="I304" s="80"/>
      <c r="J304" s="80"/>
      <c r="K304" s="80"/>
    </row>
    <row r="305" spans="8:11" x14ac:dyDescent="0.2">
      <c r="H305" s="80"/>
      <c r="I305" s="80"/>
      <c r="J305" s="80"/>
      <c r="K305" s="80"/>
    </row>
    <row r="306" spans="8:11" x14ac:dyDescent="0.2">
      <c r="H306" s="80"/>
      <c r="I306" s="80"/>
      <c r="J306" s="80"/>
      <c r="K306" s="80"/>
    </row>
  </sheetData>
  <mergeCells count="47">
    <mergeCell ref="C92:D92"/>
    <mergeCell ref="C95:D95"/>
    <mergeCell ref="C82:D82"/>
    <mergeCell ref="C84:D84"/>
    <mergeCell ref="C85:D85"/>
    <mergeCell ref="C86:D86"/>
    <mergeCell ref="C88:D88"/>
    <mergeCell ref="C89:D89"/>
    <mergeCell ref="A72:A76"/>
    <mergeCell ref="A77:D77"/>
    <mergeCell ref="C79:D79"/>
    <mergeCell ref="C80:D80"/>
    <mergeCell ref="C91:D91"/>
    <mergeCell ref="C81:D81"/>
    <mergeCell ref="C31:C32"/>
    <mergeCell ref="C34:C35"/>
    <mergeCell ref="C36:C37"/>
    <mergeCell ref="C39:C40"/>
    <mergeCell ref="C42:C43"/>
    <mergeCell ref="A10:A16"/>
    <mergeCell ref="B12:D12"/>
    <mergeCell ref="B13:B14"/>
    <mergeCell ref="B16:D16"/>
    <mergeCell ref="B44:B45"/>
    <mergeCell ref="A17:A23"/>
    <mergeCell ref="B17:B19"/>
    <mergeCell ref="C17:C18"/>
    <mergeCell ref="B20:B23"/>
    <mergeCell ref="A25:A26"/>
    <mergeCell ref="A27:A71"/>
    <mergeCell ref="B27:B28"/>
    <mergeCell ref="C27:C28"/>
    <mergeCell ref="B29:B43"/>
    <mergeCell ref="C29:C30"/>
    <mergeCell ref="B47:B70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  <mergeCell ref="J8:J9"/>
    <mergeCell ref="K8:K9"/>
  </mergeCells>
  <conditionalFormatting sqref="F10:F24 F90 F93:F95 F47 F39:F45 F78:F84 F49:F52 F54:F61 F26:F35 F63:F69 F73:F76">
    <cfRule type="cellIs" dxfId="10" priority="11" operator="lessThan">
      <formula>0</formula>
    </cfRule>
  </conditionalFormatting>
  <conditionalFormatting sqref="F29">
    <cfRule type="cellIs" dxfId="9" priority="10" operator="lessThan">
      <formula>0</formula>
    </cfRule>
  </conditionalFormatting>
  <conditionalFormatting sqref="F46">
    <cfRule type="cellIs" dxfId="8" priority="9" operator="lessThan">
      <formula>0</formula>
    </cfRule>
  </conditionalFormatting>
  <conditionalFormatting sqref="F48">
    <cfRule type="cellIs" dxfId="7" priority="8" operator="lessThan">
      <formula>0</formula>
    </cfRule>
  </conditionalFormatting>
  <conditionalFormatting sqref="F53">
    <cfRule type="cellIs" dxfId="6" priority="7" operator="lessThan">
      <formula>0</formula>
    </cfRule>
  </conditionalFormatting>
  <conditionalFormatting sqref="F37">
    <cfRule type="cellIs" dxfId="5" priority="5" operator="lessThan">
      <formula>0</formula>
    </cfRule>
  </conditionalFormatting>
  <conditionalFormatting sqref="F36">
    <cfRule type="cellIs" dxfId="4" priority="6" operator="lessThan">
      <formula>0</formula>
    </cfRule>
  </conditionalFormatting>
  <conditionalFormatting sqref="F38">
    <cfRule type="cellIs" dxfId="3" priority="4" operator="lessThan">
      <formula>0</formula>
    </cfRule>
  </conditionalFormatting>
  <conditionalFormatting sqref="F62">
    <cfRule type="cellIs" dxfId="2" priority="3" operator="lessThan">
      <formula>0</formula>
    </cfRule>
  </conditionalFormatting>
  <conditionalFormatting sqref="F70:F71">
    <cfRule type="cellIs" dxfId="1" priority="2" operator="lessThan">
      <formula>0</formula>
    </cfRule>
  </conditionalFormatting>
  <conditionalFormatting sqref="F72">
    <cfRule type="cellIs" dxfId="0" priority="1" operator="lessThan">
      <formula>0</formula>
    </cfRule>
  </conditionalFormatting>
  <printOptions horizontalCentered="1"/>
  <pageMargins left="0.62992125984251968" right="0.23622047244094491" top="0.31496062992125984" bottom="7.874015748031496E-2" header="0.51181102362204722" footer="0.27559055118110237"/>
  <pageSetup paperSize="9" scale="5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SEÇÕES</vt:lpstr>
      <vt:lpstr>SEÇÕES!Area_de_impressao</vt:lpstr>
      <vt:lpstr>SEÇÕES!Titulos_de_impressao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2025-01-29T19:34:57Z</dcterms:created>
  <dcterms:modified xsi:type="dcterms:W3CDTF">2025-01-29T20:47:00Z</dcterms:modified>
</cp:coreProperties>
</file>