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15" windowWidth="28275" windowHeight="117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GND'!$A$1:$I$74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_xlnm.Print_Titles" localSheetId="0">'3A REGIÃO GND'!#REF!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I34" i="1" l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E64" i="1"/>
  <c r="I64" i="1" s="1"/>
  <c r="E63" i="1"/>
  <c r="I63" i="1" s="1"/>
  <c r="I71" i="1"/>
  <c r="I72" i="1"/>
  <c r="G73" i="1"/>
  <c r="E73" i="1"/>
  <c r="I61" i="1"/>
  <c r="I62" i="1"/>
  <c r="G28" i="1"/>
  <c r="G17" i="1"/>
  <c r="E17" i="1"/>
  <c r="G56" i="1"/>
  <c r="I70" i="1"/>
  <c r="I69" i="1"/>
  <c r="I68" i="1"/>
  <c r="I67" i="1"/>
  <c r="I66" i="1"/>
  <c r="I65" i="1"/>
  <c r="I33" i="1"/>
  <c r="I27" i="1"/>
  <c r="I26" i="1"/>
  <c r="I25" i="1"/>
  <c r="I24" i="1"/>
  <c r="I23" i="1"/>
  <c r="I22" i="1"/>
  <c r="I16" i="1"/>
  <c r="I15" i="1"/>
  <c r="I14" i="1"/>
  <c r="I13" i="1"/>
  <c r="I12" i="1"/>
  <c r="I73" i="1" l="1"/>
  <c r="I17" i="1"/>
  <c r="G74" i="1"/>
  <c r="I28" i="1"/>
  <c r="I56" i="1"/>
  <c r="E56" i="1"/>
  <c r="E28" i="1"/>
  <c r="I74" i="1" l="1"/>
  <c r="E74" i="1"/>
</calcChain>
</file>

<file path=xl/sharedStrings.xml><?xml version="1.0" encoding="utf-8"?>
<sst xmlns="http://schemas.openxmlformats.org/spreadsheetml/2006/main" count="195" uniqueCount="80">
  <si>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</si>
  <si>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</si>
  <si>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</si>
  <si>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</si>
  <si>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</si>
  <si>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</si>
  <si>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</si>
  <si>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</si>
  <si>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</si>
  <si>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</si>
  <si>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</si>
  <si>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</si>
  <si>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</si>
  <si>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</si>
  <si>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</si>
  <si>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</si>
  <si>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</si>
  <si>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ASSISTÊNCIA MEDICA E ODONTOLÓGICA DE CIVIS - COMPLEMENTAÇÃO DA UNIÃO - PO0001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</si>
  <si>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</si>
  <si>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</si>
  <si>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</si>
  <si>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</si>
  <si>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</si>
  <si>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AUXÍLIO-TRANSPORTE DE CIVIS  - PO0001</t>
  </si>
  <si>
    <t>AUXÍLIO-ALIMENTAÇÃO DE CIVIS - PO0001</t>
  </si>
  <si>
    <t>00M1</t>
  </si>
  <si>
    <t>AUXÍLIO-FUNERAL E NATALIDADE DE CIVIS - PO0001</t>
  </si>
  <si>
    <t>TOTAL DE BENEFÍCIOS</t>
  </si>
  <si>
    <t>ATIVIDADES</t>
  </si>
  <si>
    <t>JULGAMENTO DE CAUSAS NA JUSTIÇA FEDERAL - PO 0001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</si>
  <si>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</si>
  <si>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</si>
  <si>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</si>
  <si>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</si>
  <si>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</si>
  <si>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</si>
  <si>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</si>
  <si>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</si>
  <si>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COMUNICAÇÃO E DIVULGAÇÃO INSTITUCIONAL - PO 0001</t>
  </si>
  <si>
    <t>RÁDIO E TV JUSTIÇA - PO 0002</t>
  </si>
  <si>
    <t>ASSISTÊNCIA JURÍDICA A PESSOAS CARENTES</t>
  </si>
  <si>
    <t>TOTAL DE ATIVIDADES</t>
  </si>
  <si>
    <t>PROJETOS</t>
  </si>
  <si>
    <t>151W</t>
  </si>
  <si>
    <t>DESENVOLVIMENTO E IMPLANTAÇÃO DO SISTEMA JUDICIAL ELETRÔNICA - Pje</t>
  </si>
  <si>
    <t>3600</t>
  </si>
  <si>
    <t>REFORMA DO EDIFÍCIO-SEDE DO TRIBUNAL REGIONAL FEDERAL DA 3ª REGIÃO EM SÃO PAULO - SP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</si>
  <si>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</si>
  <si>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</si>
  <si>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</si>
  <si>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</si>
  <si>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</si>
  <si>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</si>
  <si>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</si>
  <si>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REFORMA DO FÓRUM FEDERAL DE SÃO PAULO - SP</t>
  </si>
  <si>
    <t>14YO</t>
  </si>
  <si>
    <t>REFORMA DA SEDE ADMINISTRATIVA DA JUSTIÇA FEDERAL DE SÃO PAULO - SP</t>
  </si>
  <si>
    <t>158T</t>
  </si>
  <si>
    <t>5</t>
  </si>
  <si>
    <t>Inversões Financeiras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</si>
  <si>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</si>
  <si>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</si>
  <si>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</si>
  <si>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</si>
  <si>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</si>
  <si>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</si>
  <si>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</si>
  <si>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</si>
  <si>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JUSTIÇA FEDERAL</t>
  </si>
  <si>
    <t>PODER JUDICIÁRIO</t>
  </si>
  <si>
    <t>META FÍSICA</t>
  </si>
  <si>
    <t>DOTAÇÃO (R$)</t>
  </si>
  <si>
    <t>PROPOSTA ORÇAMENTÁRIA DAS UNIDADES DA JUSTIÇA FEDERAL PARA 2016</t>
  </si>
  <si>
    <t>15HF</t>
  </si>
  <si>
    <t>15FY</t>
  </si>
  <si>
    <t>15FZ</t>
  </si>
  <si>
    <t>REFORMA DO JUIZADO ESPECIAL FEDERAL DE SÃO PAULO - SP -  2ª ETAPA</t>
  </si>
  <si>
    <t>AQUISIÇÃO DE IMÓVEIS PARA O FUNCIONAMENTO DO TRF3 DA 3ª REGIÃO EM SÃO PAULO - SP - UNIDADE  "F"</t>
  </si>
  <si>
    <t>REFORMA DO FÓRUM FEDERAL DE SÃO JOSÉ DO RIO PRETO - SP</t>
  </si>
  <si>
    <t>REFORMA DO FÓRUM FEDERAL DE PRESIDENTE PRUDENTE -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</si>
</sst>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84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181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0" fontId="14" fillId="8" borderId="5" xfId="0" applyFont="1" applyFill="1" applyBorder="1" applyAlignment="1" applyProtection="1">
      <alignment horizontal="center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168" fontId="21" fillId="0" borderId="0" xfId="2790" applyNumberFormat="1" applyFont="1" applyAlignment="1" applyProtection="1">
      <alignment vertical="center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justify" vertical="center" wrapText="1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8" xfId="0" applyFont="1" applyFill="1" applyBorder="1" applyAlignment="1" applyProtection="1">
      <alignment horizontal="left" vertical="center" wrapText="1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3" xfId="0" applyFont="1" applyFill="1" applyBorder="1" applyAlignment="1" applyProtection="1">
      <alignment horizontal="left" vertical="center" wrapText="1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6" fillId="8" borderId="6" xfId="1" applyFont="1" applyFill="1" applyBorder="1" applyAlignment="1" applyProtection="1">
      <alignment horizontal="left" vertical="center" wrapText="1"/>
      <protection locked="0"/>
    </xf>
    <xf numFmtId="0" fontId="16" fillId="8" borderId="13" xfId="1" applyFont="1" applyFill="1" applyBorder="1" applyAlignment="1" applyProtection="1">
      <alignment horizontal="left" vertical="center" wrapText="1"/>
      <protection locked="0"/>
    </xf>
    <xf numFmtId="0" fontId="14" fillId="8" borderId="6" xfId="0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8" borderId="13" xfId="0" applyFont="1" applyFill="1" applyBorder="1" applyAlignment="1" applyProtection="1">
      <alignment horizontal="center" vertical="center"/>
      <protection locked="0"/>
    </xf>
  </cellXfs>
  <cellStyles count="2844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" xfId="2790" builtinId="3"/>
    <cellStyle name="Vírgula 10" xfId="2791"/>
    <cellStyle name="Vírgula 11" xfId="2792"/>
    <cellStyle name="Vírgula 12" xfId="2793"/>
    <cellStyle name="Vírgula 13" xfId="2794"/>
    <cellStyle name="Vírgula 14" xfId="2795"/>
    <cellStyle name="Vírgula 15" xfId="2796"/>
    <cellStyle name="Vírgula 16" xfId="2797"/>
    <cellStyle name="Vírgula 17" xfId="2798"/>
    <cellStyle name="Vírgula 18" xfId="2799"/>
    <cellStyle name="Vírgula 2" xfId="2800"/>
    <cellStyle name="Vírgula 2 2" xfId="2801"/>
    <cellStyle name="Vírgula 2 2 2" xfId="2802"/>
    <cellStyle name="Vírgula 2 2 3" xfId="2803"/>
    <cellStyle name="Vírgula 2 2 4" xfId="2804"/>
    <cellStyle name="Vírgula 2 2 5" xfId="2805"/>
    <cellStyle name="Vírgula 2 3" xfId="2806"/>
    <cellStyle name="Vírgula 2 4" xfId="2807"/>
    <cellStyle name="Vírgula 2 5" xfId="2808"/>
    <cellStyle name="Vírgula 2 6" xfId="2809"/>
    <cellStyle name="Vírgula 3" xfId="2810"/>
    <cellStyle name="Vírgula 4" xfId="2811"/>
    <cellStyle name="Vírgula 5" xfId="2812"/>
    <cellStyle name="Vírgula 6" xfId="2813"/>
    <cellStyle name="Vírgula 7" xfId="2814"/>
    <cellStyle name="Vírgula 8" xfId="2815"/>
    <cellStyle name="Vírgula 9" xfId="2816"/>
    <cellStyle name="Vírgula0" xfId="2817"/>
    <cellStyle name="Vírgula0 10" xfId="2818"/>
    <cellStyle name="Vírgula0 11" xfId="2819"/>
    <cellStyle name="Vírgula0 12" xfId="2820"/>
    <cellStyle name="Vírgula0 13" xfId="2821"/>
    <cellStyle name="Vírgula0 14" xfId="2822"/>
    <cellStyle name="Vírgula0 15" xfId="2823"/>
    <cellStyle name="Vírgula0 16" xfId="2824"/>
    <cellStyle name="Vírgula0 17" xfId="2825"/>
    <cellStyle name="Vírgula0 18" xfId="2826"/>
    <cellStyle name="Vírgula0 2" xfId="2827"/>
    <cellStyle name="Vírgula0 2 2" xfId="2828"/>
    <cellStyle name="Vírgula0 2 2 2" xfId="2829"/>
    <cellStyle name="Vírgula0 2 2 3" xfId="2830"/>
    <cellStyle name="Vírgula0 2 2 4" xfId="2831"/>
    <cellStyle name="Vírgula0 2 2 5" xfId="2832"/>
    <cellStyle name="Vírgula0 2 3" xfId="2833"/>
    <cellStyle name="Vírgula0 2 4" xfId="2834"/>
    <cellStyle name="Vírgula0 2 5" xfId="2835"/>
    <cellStyle name="Vírgula0 2 6" xfId="2836"/>
    <cellStyle name="Vírgula0 3" xfId="2837"/>
    <cellStyle name="Vírgula0 4" xfId="2838"/>
    <cellStyle name="Vírgula0 5" xfId="2839"/>
    <cellStyle name="Vírgula0 6" xfId="2840"/>
    <cellStyle name="Vírgula0 7" xfId="2841"/>
    <cellStyle name="Vírgula0 8" xfId="2842"/>
    <cellStyle name="Vírgula0 9" xfId="28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0\Proje&#231;&#245;es%20Pessoal\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73"/>
  <sheetViews>
    <sheetView showGridLines="0" tabSelected="1" topLeftCell="B1" zoomScaleNormal="100" zoomScaleSheetLayoutView="80" workbookViewId="0">
      <selection activeCell="G65" sqref="G65"/>
    </sheetView>
  </sheetViews>
  <sheetFormatPr defaultColWidth="9.140625" defaultRowHeight="18"/>
  <cols>
    <col min="1" max="1" width="10.140625" style="98" customWidth="1"/>
    <col min="2" max="2" width="57.42578125" style="98" customWidth="1"/>
    <col min="3" max="3" width="12.7109375" style="102" customWidth="1"/>
    <col min="4" max="4" width="55.5703125" style="103" bestFit="1" customWidth="1"/>
    <col min="5" max="5" width="22" style="98" customWidth="1"/>
    <col min="6" max="6" width="17.140625" style="98" customWidth="1"/>
    <col min="7" max="7" width="22.140625" style="98" customWidth="1"/>
    <col min="8" max="8" width="18.5703125" style="98" customWidth="1"/>
    <col min="9" max="9" width="20.7109375" style="98" customWidth="1"/>
    <col min="10" max="10" width="14" style="99" bestFit="1" customWidth="1"/>
    <col min="11" max="12" width="13.28515625" style="99" customWidth="1"/>
    <col min="13" max="234" width="13.28515625" style="98" customWidth="1"/>
    <col min="235" max="235" width="10.140625" style="98" customWidth="1"/>
    <col min="236" max="236" width="53.5703125" style="98" customWidth="1"/>
    <col min="237" max="237" width="12.7109375" style="98" customWidth="1"/>
    <col min="238" max="16384" width="9.140625" style="98"/>
  </cols>
  <sheetData>
    <row r="1" spans="1:15" s="6" customFormat="1">
      <c r="A1" s="1" t="s">
        <v>69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68</v>
      </c>
      <c r="B2" s="9"/>
      <c r="C2" s="3"/>
      <c r="D2" s="4"/>
      <c r="E2" s="5"/>
      <c r="F2" s="5"/>
      <c r="J2" s="7"/>
      <c r="K2" s="7"/>
      <c r="L2" s="7"/>
    </row>
    <row r="3" spans="1:15" s="6" customFormat="1" ht="15.75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25.5" customHeight="1">
      <c r="A4" s="129"/>
      <c r="B4" s="129"/>
      <c r="C4" s="129"/>
      <c r="D4" s="129"/>
      <c r="E4" s="129"/>
      <c r="F4" s="129"/>
      <c r="G4" s="129"/>
      <c r="H4" s="112"/>
      <c r="J4" s="7"/>
      <c r="K4" s="7"/>
      <c r="L4" s="7"/>
    </row>
    <row r="5" spans="1:15" s="12" customFormat="1" ht="21.75" customHeight="1">
      <c r="A5" s="129" t="s">
        <v>72</v>
      </c>
      <c r="B5" s="129"/>
      <c r="C5" s="129"/>
      <c r="D5" s="129"/>
      <c r="E5" s="129"/>
      <c r="F5" s="129"/>
      <c r="G5" s="129"/>
      <c r="H5" s="129"/>
      <c r="I5" s="129"/>
      <c r="J5" s="11"/>
      <c r="K5" s="11"/>
      <c r="L5" s="11"/>
    </row>
    <row r="6" spans="1:15" s="6" customFormat="1" ht="21" customHeight="1">
      <c r="A6" s="130" t="s">
        <v>0</v>
      </c>
      <c r="B6" s="130"/>
      <c r="C6" s="130"/>
      <c r="D6" s="130"/>
      <c r="E6" s="130"/>
      <c r="F6" s="130"/>
      <c r="G6" s="130"/>
      <c r="H6" s="130"/>
      <c r="I6" s="130"/>
      <c r="J6" s="7"/>
      <c r="K6" s="7"/>
      <c r="L6" s="7"/>
    </row>
    <row r="7" spans="1:15" s="14" customFormat="1" ht="22.5" customHeight="1">
      <c r="A7" s="131"/>
      <c r="B7" s="131"/>
      <c r="C7" s="131"/>
      <c r="D7" s="131"/>
      <c r="E7" s="131"/>
      <c r="F7" s="131"/>
      <c r="G7" s="131"/>
      <c r="H7" s="131"/>
      <c r="I7" s="131"/>
      <c r="J7" s="13"/>
      <c r="K7" s="13"/>
      <c r="L7" s="13"/>
    </row>
    <row r="8" spans="1:15" s="19" customFormat="1" ht="20.25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132" t="s">
        <v>1</v>
      </c>
      <c r="B9" s="133"/>
      <c r="C9" s="133"/>
      <c r="D9" s="133"/>
      <c r="E9" s="133"/>
      <c r="F9" s="133"/>
      <c r="G9" s="133"/>
      <c r="H9" s="133"/>
      <c r="I9" s="134"/>
      <c r="J9" s="20"/>
      <c r="K9" s="20"/>
      <c r="L9" s="20"/>
    </row>
    <row r="10" spans="1:15" s="23" customFormat="1" ht="23.25" customHeight="1">
      <c r="A10" s="160" t="s">
        <v>62</v>
      </c>
      <c r="B10" s="161"/>
      <c r="C10" s="137" t="s">
        <v>63</v>
      </c>
      <c r="D10" s="138"/>
      <c r="E10" s="135" t="s">
        <v>64</v>
      </c>
      <c r="F10" s="136"/>
      <c r="G10" s="135" t="s">
        <v>65</v>
      </c>
      <c r="H10" s="136"/>
      <c r="I10" s="21" t="s">
        <v>2</v>
      </c>
      <c r="J10" s="22"/>
      <c r="K10" s="22"/>
      <c r="L10" s="22"/>
    </row>
    <row r="11" spans="1:15" s="23" customFormat="1" ht="23.25" customHeight="1">
      <c r="A11" s="162"/>
      <c r="B11" s="163"/>
      <c r="C11" s="139"/>
      <c r="D11" s="140"/>
      <c r="E11" s="21" t="s">
        <v>71</v>
      </c>
      <c r="F11" s="21" t="s">
        <v>70</v>
      </c>
      <c r="G11" s="21" t="s">
        <v>66</v>
      </c>
      <c r="H11" s="21" t="s">
        <v>67</v>
      </c>
      <c r="I11" s="21" t="s">
        <v>66</v>
      </c>
      <c r="J11" s="22"/>
      <c r="K11" s="22"/>
      <c r="L11" s="22"/>
    </row>
    <row r="12" spans="1:15" s="30" customFormat="1" ht="21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335300000</v>
      </c>
      <c r="F12" s="28">
        <v>1861</v>
      </c>
      <c r="G12" s="28">
        <v>887400000</v>
      </c>
      <c r="H12" s="28">
        <v>5099</v>
      </c>
      <c r="I12" s="28">
        <f>E12+G12</f>
        <v>1222700000</v>
      </c>
      <c r="J12" s="29"/>
      <c r="K12" s="29"/>
      <c r="L12" s="29"/>
    </row>
    <row r="13" spans="1:15" s="37" customFormat="1" ht="36" customHeight="1">
      <c r="A13" s="113" t="s">
        <v>7</v>
      </c>
      <c r="B13" s="32" t="s">
        <v>8</v>
      </c>
      <c r="C13" s="33" t="s">
        <v>5</v>
      </c>
      <c r="D13" s="34" t="s">
        <v>6</v>
      </c>
      <c r="E13" s="54">
        <v>59000000</v>
      </c>
      <c r="F13" s="54"/>
      <c r="G13" s="54">
        <v>165700000</v>
      </c>
      <c r="H13" s="54"/>
      <c r="I13" s="54">
        <f t="shared" ref="I13:I16" si="0">E13+G13</f>
        <v>224700000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/>
      <c r="F14" s="41"/>
      <c r="G14" s="41"/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/>
      <c r="F15" s="35"/>
      <c r="G15" s="35"/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v>74900000</v>
      </c>
      <c r="F16" s="28">
        <v>409</v>
      </c>
      <c r="G16" s="28">
        <v>150200000</v>
      </c>
      <c r="H16" s="28">
        <v>809</v>
      </c>
      <c r="I16" s="28">
        <f t="shared" si="0"/>
        <v>225100000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54" t="s">
        <v>15</v>
      </c>
      <c r="B17" s="155"/>
      <c r="C17" s="155"/>
      <c r="D17" s="156"/>
      <c r="E17" s="45">
        <f>SUM(E12:E16)</f>
        <v>469200000</v>
      </c>
      <c r="F17" s="114"/>
      <c r="G17" s="45">
        <f t="shared" ref="G17:I17" si="1">SUM(G12:G16)</f>
        <v>1203300000</v>
      </c>
      <c r="H17" s="114"/>
      <c r="I17" s="45">
        <f t="shared" si="1"/>
        <v>1672500000</v>
      </c>
      <c r="J17" s="36"/>
      <c r="K17" s="36"/>
      <c r="L17" s="36"/>
      <c r="M17" s="37"/>
      <c r="N17" s="37"/>
      <c r="O17" s="37"/>
    </row>
    <row r="18" spans="1:15" s="30" customFormat="1" ht="15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64" t="s">
        <v>16</v>
      </c>
      <c r="B19" s="165"/>
      <c r="C19" s="165"/>
      <c r="D19" s="165"/>
      <c r="E19" s="165"/>
      <c r="F19" s="165"/>
      <c r="G19" s="165"/>
      <c r="H19" s="165"/>
      <c r="I19" s="166"/>
      <c r="J19" s="20"/>
      <c r="K19" s="20"/>
      <c r="L19" s="20"/>
    </row>
    <row r="20" spans="1:15" s="23" customFormat="1" ht="23.25" customHeight="1">
      <c r="A20" s="160" t="s">
        <v>62</v>
      </c>
      <c r="B20" s="161"/>
      <c r="C20" s="137" t="s">
        <v>63</v>
      </c>
      <c r="D20" s="138"/>
      <c r="E20" s="135" t="s">
        <v>64</v>
      </c>
      <c r="F20" s="136"/>
      <c r="G20" s="135" t="s">
        <v>65</v>
      </c>
      <c r="H20" s="136"/>
      <c r="I20" s="21" t="s">
        <v>2</v>
      </c>
      <c r="J20" s="22"/>
      <c r="K20" s="22"/>
      <c r="L20" s="22"/>
    </row>
    <row r="21" spans="1:15" s="23" customFormat="1" ht="23.25" customHeight="1">
      <c r="A21" s="162"/>
      <c r="B21" s="163"/>
      <c r="C21" s="139"/>
      <c r="D21" s="140"/>
      <c r="E21" s="21" t="s">
        <v>66</v>
      </c>
      <c r="F21" s="21" t="s">
        <v>67</v>
      </c>
      <c r="G21" s="21" t="s">
        <v>66</v>
      </c>
      <c r="H21" s="21" t="s">
        <v>67</v>
      </c>
      <c r="I21" s="21" t="s">
        <v>66</v>
      </c>
      <c r="J21" s="22"/>
      <c r="K21" s="22"/>
      <c r="L21" s="22"/>
    </row>
    <row r="22" spans="1:15" s="30" customFormat="1" ht="15" customHeight="1">
      <c r="A22" s="167">
        <v>2004</v>
      </c>
      <c r="B22" s="169" t="s">
        <v>17</v>
      </c>
      <c r="C22" s="52" t="s">
        <v>18</v>
      </c>
      <c r="D22" s="53" t="s">
        <v>19</v>
      </c>
      <c r="E22" s="54">
        <v>11868480</v>
      </c>
      <c r="F22" s="171">
        <v>4606</v>
      </c>
      <c r="G22" s="54">
        <v>31818120</v>
      </c>
      <c r="H22" s="171">
        <v>12364</v>
      </c>
      <c r="I22" s="54">
        <f>E22+G22</f>
        <v>43686600</v>
      </c>
      <c r="J22" s="29"/>
      <c r="K22" s="29"/>
      <c r="L22" s="29"/>
    </row>
    <row r="23" spans="1:15" s="37" customFormat="1" ht="15" customHeight="1">
      <c r="A23" s="168"/>
      <c r="B23" s="170"/>
      <c r="C23" s="52" t="s">
        <v>20</v>
      </c>
      <c r="D23" s="53" t="s">
        <v>21</v>
      </c>
      <c r="E23" s="54">
        <v>15000</v>
      </c>
      <c r="F23" s="172"/>
      <c r="G23" s="54">
        <v>81000</v>
      </c>
      <c r="H23" s="172"/>
      <c r="I23" s="54">
        <f t="shared" ref="I23:I27" si="2">E23+G23</f>
        <v>96000</v>
      </c>
      <c r="J23" s="36"/>
      <c r="K23" s="36"/>
      <c r="L23" s="36"/>
    </row>
    <row r="24" spans="1:15" s="37" customFormat="1" ht="28.5" customHeight="1">
      <c r="A24" s="55">
        <v>2010</v>
      </c>
      <c r="B24" s="56" t="s">
        <v>22</v>
      </c>
      <c r="C24" s="57" t="s">
        <v>18</v>
      </c>
      <c r="D24" s="58" t="s">
        <v>19</v>
      </c>
      <c r="E24" s="28">
        <v>1812576</v>
      </c>
      <c r="F24" s="121">
        <v>239</v>
      </c>
      <c r="G24" s="28">
        <v>7000032</v>
      </c>
      <c r="H24" s="121">
        <v>923</v>
      </c>
      <c r="I24" s="28">
        <f t="shared" si="2"/>
        <v>8812608</v>
      </c>
      <c r="J24" s="36"/>
      <c r="K24" s="36"/>
      <c r="L24" s="36"/>
    </row>
    <row r="25" spans="1:15" s="37" customFormat="1" ht="20.25" customHeight="1">
      <c r="A25" s="59">
        <v>2011</v>
      </c>
      <c r="B25" s="60" t="s">
        <v>23</v>
      </c>
      <c r="C25" s="52" t="s">
        <v>18</v>
      </c>
      <c r="D25" s="53" t="s">
        <v>19</v>
      </c>
      <c r="E25" s="54">
        <v>1111000</v>
      </c>
      <c r="F25" s="122">
        <v>505</v>
      </c>
      <c r="G25" s="54">
        <v>2420000</v>
      </c>
      <c r="H25" s="122">
        <v>1100</v>
      </c>
      <c r="I25" s="54">
        <f t="shared" si="2"/>
        <v>3531000</v>
      </c>
      <c r="J25" s="36"/>
      <c r="K25" s="36"/>
      <c r="L25" s="36"/>
    </row>
    <row r="26" spans="1:15" s="30" customFormat="1" ht="15" customHeight="1">
      <c r="A26" s="55">
        <v>2012</v>
      </c>
      <c r="B26" s="56" t="s">
        <v>24</v>
      </c>
      <c r="C26" s="57" t="s">
        <v>18</v>
      </c>
      <c r="D26" s="58" t="s">
        <v>19</v>
      </c>
      <c r="E26" s="28">
        <v>17565216</v>
      </c>
      <c r="F26" s="121">
        <v>1832</v>
      </c>
      <c r="G26" s="28">
        <v>46540152</v>
      </c>
      <c r="H26" s="121">
        <v>4854</v>
      </c>
      <c r="I26" s="28">
        <f t="shared" si="2"/>
        <v>64105368</v>
      </c>
      <c r="J26" s="29"/>
      <c r="K26" s="29"/>
      <c r="L26" s="29"/>
    </row>
    <row r="27" spans="1:15" s="30" customFormat="1" ht="15" customHeight="1">
      <c r="A27" s="59" t="s">
        <v>25</v>
      </c>
      <c r="B27" s="60" t="s">
        <v>26</v>
      </c>
      <c r="C27" s="52" t="s">
        <v>18</v>
      </c>
      <c r="D27" s="53" t="s">
        <v>19</v>
      </c>
      <c r="E27" s="54">
        <v>218284</v>
      </c>
      <c r="F27" s="122"/>
      <c r="G27" s="54">
        <v>448547</v>
      </c>
      <c r="H27" s="122"/>
      <c r="I27" s="54">
        <f t="shared" si="2"/>
        <v>666831</v>
      </c>
      <c r="J27" s="29"/>
      <c r="K27" s="29"/>
      <c r="L27" s="29"/>
    </row>
    <row r="28" spans="1:15" s="30" customFormat="1" ht="21" customHeight="1">
      <c r="A28" s="154" t="s">
        <v>27</v>
      </c>
      <c r="B28" s="155"/>
      <c r="C28" s="155"/>
      <c r="D28" s="156"/>
      <c r="E28" s="45">
        <f>SUM(E22:E27)</f>
        <v>32590556</v>
      </c>
      <c r="F28" s="114"/>
      <c r="G28" s="45">
        <f>SUM(G22:G27)</f>
        <v>88307851</v>
      </c>
      <c r="H28" s="114"/>
      <c r="I28" s="45">
        <f t="shared" ref="I28" si="3">SUM(I22:I27)</f>
        <v>120898407</v>
      </c>
      <c r="J28" s="36"/>
      <c r="K28" s="36"/>
      <c r="L28" s="36"/>
      <c r="M28" s="37"/>
      <c r="N28" s="37"/>
      <c r="O28" s="37"/>
    </row>
    <row r="29" spans="1:15" s="30" customFormat="1" ht="15" customHeight="1">
      <c r="A29" s="61"/>
      <c r="B29" s="62"/>
      <c r="C29" s="63"/>
      <c r="D29" s="64"/>
      <c r="E29" s="65"/>
      <c r="F29" s="65"/>
      <c r="G29" s="65"/>
      <c r="H29" s="65"/>
      <c r="I29" s="66"/>
      <c r="J29" s="29"/>
      <c r="K29" s="29"/>
      <c r="L29" s="29"/>
    </row>
    <row r="30" spans="1:15" s="19" customFormat="1" ht="24.75" customHeight="1">
      <c r="A30" s="164" t="s">
        <v>28</v>
      </c>
      <c r="B30" s="165"/>
      <c r="C30" s="165"/>
      <c r="D30" s="165"/>
      <c r="E30" s="165"/>
      <c r="F30" s="165"/>
      <c r="G30" s="165"/>
      <c r="H30" s="165"/>
      <c r="I30" s="166"/>
      <c r="J30" s="20"/>
      <c r="K30" s="20"/>
      <c r="L30" s="20"/>
    </row>
    <row r="31" spans="1:15" s="23" customFormat="1" ht="23.25" customHeight="1">
      <c r="A31" s="160" t="s">
        <v>62</v>
      </c>
      <c r="B31" s="161"/>
      <c r="C31" s="137" t="s">
        <v>63</v>
      </c>
      <c r="D31" s="138"/>
      <c r="E31" s="135" t="s">
        <v>64</v>
      </c>
      <c r="F31" s="136"/>
      <c r="G31" s="135" t="s">
        <v>65</v>
      </c>
      <c r="H31" s="136"/>
      <c r="I31" s="21" t="s">
        <v>2</v>
      </c>
      <c r="J31" s="22"/>
      <c r="K31" s="22"/>
      <c r="L31" s="22"/>
    </row>
    <row r="32" spans="1:15" s="23" customFormat="1" ht="23.25" customHeight="1">
      <c r="A32" s="162"/>
      <c r="B32" s="163"/>
      <c r="C32" s="139"/>
      <c r="D32" s="140"/>
      <c r="E32" s="21" t="s">
        <v>66</v>
      </c>
      <c r="F32" s="21" t="s">
        <v>67</v>
      </c>
      <c r="G32" s="21" t="s">
        <v>66</v>
      </c>
      <c r="H32" s="21" t="s">
        <v>67</v>
      </c>
      <c r="I32" s="21" t="s">
        <v>66</v>
      </c>
      <c r="J32" s="22"/>
      <c r="K32" s="22"/>
      <c r="L32" s="22"/>
    </row>
    <row r="33" spans="1:9" s="29" customFormat="1" ht="15">
      <c r="A33" s="146">
        <v>4257</v>
      </c>
      <c r="B33" s="149" t="s">
        <v>29</v>
      </c>
      <c r="C33" s="67" t="s">
        <v>18</v>
      </c>
      <c r="D33" s="120" t="s">
        <v>19</v>
      </c>
      <c r="E33" s="68">
        <v>56272526</v>
      </c>
      <c r="F33" s="125">
        <v>273544</v>
      </c>
      <c r="G33" s="68">
        <v>202364966</v>
      </c>
      <c r="H33" s="125">
        <v>665204</v>
      </c>
      <c r="I33" s="68">
        <f>E33+G33</f>
        <v>258637492</v>
      </c>
    </row>
    <row r="34" spans="1:9" s="29" customFormat="1" ht="15" customHeight="1">
      <c r="A34" s="147"/>
      <c r="B34" s="149"/>
      <c r="C34" s="67" t="s">
        <v>20</v>
      </c>
      <c r="D34" s="69" t="s">
        <v>21</v>
      </c>
      <c r="E34" s="68">
        <v>2686857</v>
      </c>
      <c r="F34" s="126"/>
      <c r="G34" s="68">
        <v>5640000</v>
      </c>
      <c r="H34" s="126"/>
      <c r="I34" s="68">
        <f t="shared" ref="I34:I55" si="4">E34+G34</f>
        <v>8326857</v>
      </c>
    </row>
    <row r="35" spans="1:9" s="29" customFormat="1" ht="19.5" customHeight="1">
      <c r="A35" s="147"/>
      <c r="B35" s="150" t="s">
        <v>30</v>
      </c>
      <c r="C35" s="70" t="s">
        <v>18</v>
      </c>
      <c r="D35" s="71" t="s">
        <v>19</v>
      </c>
      <c r="E35" s="54">
        <v>1219407</v>
      </c>
      <c r="F35" s="54">
        <v>950</v>
      </c>
      <c r="G35" s="54">
        <v>2140000</v>
      </c>
      <c r="H35" s="54">
        <v>2228</v>
      </c>
      <c r="I35" s="54">
        <f t="shared" si="4"/>
        <v>3359407</v>
      </c>
    </row>
    <row r="36" spans="1:9" s="29" customFormat="1" ht="15" hidden="1" customHeight="1">
      <c r="A36" s="147"/>
      <c r="B36" s="150"/>
      <c r="C36" s="70" t="s">
        <v>20</v>
      </c>
      <c r="D36" s="71" t="s">
        <v>21</v>
      </c>
      <c r="E36" s="54"/>
      <c r="F36" s="54"/>
      <c r="G36" s="54"/>
      <c r="H36" s="54"/>
      <c r="I36" s="54">
        <f t="shared" si="4"/>
        <v>0</v>
      </c>
    </row>
    <row r="37" spans="1:9" s="29" customFormat="1" ht="15" hidden="1">
      <c r="A37" s="147"/>
      <c r="B37" s="151" t="s">
        <v>31</v>
      </c>
      <c r="C37" s="67" t="s">
        <v>18</v>
      </c>
      <c r="D37" s="69" t="s">
        <v>19</v>
      </c>
      <c r="E37" s="68"/>
      <c r="F37" s="68"/>
      <c r="G37" s="68"/>
      <c r="H37" s="68"/>
      <c r="I37" s="68">
        <f t="shared" si="4"/>
        <v>0</v>
      </c>
    </row>
    <row r="38" spans="1:9" s="29" customFormat="1" ht="32.25" customHeight="1">
      <c r="A38" s="147"/>
      <c r="B38" s="152"/>
      <c r="C38" s="67" t="s">
        <v>20</v>
      </c>
      <c r="D38" s="69" t="s">
        <v>21</v>
      </c>
      <c r="E38" s="68">
        <v>0</v>
      </c>
      <c r="F38" s="68"/>
      <c r="G38" s="68">
        <v>2235000</v>
      </c>
      <c r="H38" s="68">
        <v>8</v>
      </c>
      <c r="I38" s="68">
        <f t="shared" si="4"/>
        <v>2235000</v>
      </c>
    </row>
    <row r="39" spans="1:9" s="36" customFormat="1" ht="15" hidden="1">
      <c r="A39" s="147"/>
      <c r="B39" s="151" t="s">
        <v>32</v>
      </c>
      <c r="C39" s="67" t="s">
        <v>18</v>
      </c>
      <c r="D39" s="69" t="s">
        <v>19</v>
      </c>
      <c r="E39" s="68"/>
      <c r="F39" s="68"/>
      <c r="G39" s="68"/>
      <c r="H39" s="68"/>
      <c r="I39" s="68">
        <f t="shared" si="4"/>
        <v>0</v>
      </c>
    </row>
    <row r="40" spans="1:9" s="36" customFormat="1" ht="15" hidden="1" customHeight="1">
      <c r="A40" s="147"/>
      <c r="B40" s="149"/>
      <c r="C40" s="67" t="s">
        <v>20</v>
      </c>
      <c r="D40" s="69" t="s">
        <v>21</v>
      </c>
      <c r="E40" s="68"/>
      <c r="F40" s="68"/>
      <c r="G40" s="68"/>
      <c r="H40" s="68"/>
      <c r="I40" s="68">
        <f t="shared" si="4"/>
        <v>0</v>
      </c>
    </row>
    <row r="41" spans="1:9" s="29" customFormat="1" ht="15" hidden="1" customHeight="1">
      <c r="A41" s="147"/>
      <c r="B41" s="151" t="s">
        <v>33</v>
      </c>
      <c r="C41" s="67" t="s">
        <v>18</v>
      </c>
      <c r="D41" s="69" t="s">
        <v>19</v>
      </c>
      <c r="E41" s="68"/>
      <c r="F41" s="68"/>
      <c r="G41" s="68"/>
      <c r="H41" s="68"/>
      <c r="I41" s="68">
        <f t="shared" si="4"/>
        <v>0</v>
      </c>
    </row>
    <row r="42" spans="1:9" s="29" customFormat="1" ht="15.75" hidden="1" customHeight="1">
      <c r="A42" s="147"/>
      <c r="B42" s="152"/>
      <c r="C42" s="67" t="s">
        <v>20</v>
      </c>
      <c r="D42" s="69" t="s">
        <v>21</v>
      </c>
      <c r="E42" s="68"/>
      <c r="F42" s="68"/>
      <c r="G42" s="68"/>
      <c r="H42" s="68"/>
      <c r="I42" s="68">
        <f t="shared" si="4"/>
        <v>0</v>
      </c>
    </row>
    <row r="43" spans="1:9" s="29" customFormat="1" ht="15" hidden="1" customHeight="1">
      <c r="A43" s="147"/>
      <c r="B43" s="141" t="s">
        <v>34</v>
      </c>
      <c r="C43" s="67" t="s">
        <v>18</v>
      </c>
      <c r="D43" s="69" t="s">
        <v>19</v>
      </c>
      <c r="E43" s="68"/>
      <c r="F43" s="68"/>
      <c r="G43" s="68"/>
      <c r="H43" s="68"/>
      <c r="I43" s="68">
        <f t="shared" si="4"/>
        <v>0</v>
      </c>
    </row>
    <row r="44" spans="1:9" s="29" customFormat="1" ht="15" hidden="1" customHeight="1">
      <c r="A44" s="147"/>
      <c r="B44" s="141"/>
      <c r="C44" s="67" t="s">
        <v>20</v>
      </c>
      <c r="D44" s="69" t="s">
        <v>21</v>
      </c>
      <c r="E44" s="68"/>
      <c r="F44" s="68"/>
      <c r="G44" s="68"/>
      <c r="H44" s="68"/>
      <c r="I44" s="68">
        <f t="shared" si="4"/>
        <v>0</v>
      </c>
    </row>
    <row r="45" spans="1:9" s="29" customFormat="1" ht="15" customHeight="1">
      <c r="A45" s="147"/>
      <c r="B45" s="142" t="s">
        <v>35</v>
      </c>
      <c r="C45" s="70" t="s">
        <v>18</v>
      </c>
      <c r="D45" s="71" t="s">
        <v>19</v>
      </c>
      <c r="E45" s="54">
        <v>500000</v>
      </c>
      <c r="F45" s="127">
        <v>99</v>
      </c>
      <c r="G45" s="54"/>
      <c r="H45" s="54"/>
      <c r="I45" s="54">
        <f t="shared" si="4"/>
        <v>500000</v>
      </c>
    </row>
    <row r="46" spans="1:9" s="29" customFormat="1" ht="15">
      <c r="A46" s="147"/>
      <c r="B46" s="143"/>
      <c r="C46" s="70" t="s">
        <v>20</v>
      </c>
      <c r="D46" s="71" t="s">
        <v>21</v>
      </c>
      <c r="E46" s="54">
        <v>4202055</v>
      </c>
      <c r="F46" s="128"/>
      <c r="G46" s="54">
        <v>11552826</v>
      </c>
      <c r="H46" s="54">
        <v>121</v>
      </c>
      <c r="I46" s="54">
        <f t="shared" si="4"/>
        <v>15754881</v>
      </c>
    </row>
    <row r="47" spans="1:9" s="29" customFormat="1" ht="32.25" customHeight="1">
      <c r="A47" s="147"/>
      <c r="B47" s="141" t="s">
        <v>37</v>
      </c>
      <c r="C47" s="67" t="s">
        <v>18</v>
      </c>
      <c r="D47" s="69" t="s">
        <v>19</v>
      </c>
      <c r="E47" s="68">
        <v>797875</v>
      </c>
      <c r="F47" s="68">
        <v>391</v>
      </c>
      <c r="G47" s="68">
        <v>0</v>
      </c>
      <c r="H47" s="68"/>
      <c r="I47" s="68">
        <f t="shared" si="4"/>
        <v>797875</v>
      </c>
    </row>
    <row r="48" spans="1:9" s="29" customFormat="1" ht="15" hidden="1" customHeight="1">
      <c r="A48" s="147"/>
      <c r="B48" s="141"/>
      <c r="C48" s="67" t="s">
        <v>20</v>
      </c>
      <c r="D48" s="69" t="s">
        <v>21</v>
      </c>
      <c r="E48" s="68"/>
      <c r="F48" s="68"/>
      <c r="G48" s="68"/>
      <c r="H48" s="68"/>
      <c r="I48" s="68">
        <f t="shared" si="4"/>
        <v>0</v>
      </c>
    </row>
    <row r="49" spans="1:238" s="116" customFormat="1" ht="15" customHeight="1">
      <c r="A49" s="147"/>
      <c r="B49" s="144" t="s">
        <v>36</v>
      </c>
      <c r="C49" s="70" t="s">
        <v>18</v>
      </c>
      <c r="D49" s="72" t="s">
        <v>19</v>
      </c>
      <c r="E49" s="73">
        <v>5513059</v>
      </c>
      <c r="F49" s="123">
        <v>99</v>
      </c>
      <c r="G49" s="73">
        <v>6327358</v>
      </c>
      <c r="H49" s="73">
        <v>121</v>
      </c>
      <c r="I49" s="54">
        <f t="shared" si="4"/>
        <v>11840417</v>
      </c>
    </row>
    <row r="50" spans="1:238" s="116" customFormat="1" ht="15">
      <c r="A50" s="148"/>
      <c r="B50" s="145"/>
      <c r="C50" s="70" t="s">
        <v>20</v>
      </c>
      <c r="D50" s="72" t="s">
        <v>21</v>
      </c>
      <c r="E50" s="73">
        <v>2097700</v>
      </c>
      <c r="F50" s="124"/>
      <c r="G50" s="73">
        <v>0</v>
      </c>
      <c r="H50" s="73"/>
      <c r="I50" s="54">
        <f t="shared" si="4"/>
        <v>2097700</v>
      </c>
    </row>
    <row r="51" spans="1:238" s="29" customFormat="1" ht="15" customHeight="1">
      <c r="A51" s="178">
        <v>2549</v>
      </c>
      <c r="B51" s="151" t="s">
        <v>38</v>
      </c>
      <c r="C51" s="67" t="s">
        <v>18</v>
      </c>
      <c r="D51" s="69" t="s">
        <v>19</v>
      </c>
      <c r="E51" s="68">
        <v>11000</v>
      </c>
      <c r="F51" s="68">
        <v>1</v>
      </c>
      <c r="G51" s="68">
        <v>58000</v>
      </c>
      <c r="H51" s="125">
        <v>72</v>
      </c>
      <c r="I51" s="68">
        <f t="shared" si="4"/>
        <v>69000</v>
      </c>
    </row>
    <row r="52" spans="1:238" s="29" customFormat="1" ht="15" customHeight="1">
      <c r="A52" s="179"/>
      <c r="B52" s="152"/>
      <c r="C52" s="67" t="s">
        <v>20</v>
      </c>
      <c r="D52" s="69" t="s">
        <v>21</v>
      </c>
      <c r="E52" s="68">
        <v>0</v>
      </c>
      <c r="F52" s="68"/>
      <c r="G52" s="68">
        <v>42000</v>
      </c>
      <c r="H52" s="126"/>
      <c r="I52" s="68">
        <f t="shared" si="4"/>
        <v>42000</v>
      </c>
    </row>
    <row r="53" spans="1:238" s="29" customFormat="1" ht="15" customHeight="1">
      <c r="A53" s="179"/>
      <c r="B53" s="142" t="s">
        <v>39</v>
      </c>
      <c r="C53" s="70" t="s">
        <v>18</v>
      </c>
      <c r="D53" s="71" t="s">
        <v>19</v>
      </c>
      <c r="E53" s="54">
        <v>500000</v>
      </c>
      <c r="F53" s="54">
        <v>1924</v>
      </c>
      <c r="G53" s="54">
        <v>0</v>
      </c>
      <c r="H53" s="54"/>
      <c r="I53" s="54">
        <f t="shared" si="4"/>
        <v>500000</v>
      </c>
    </row>
    <row r="54" spans="1:238" s="29" customFormat="1" ht="15" hidden="1" customHeight="1">
      <c r="A54" s="180"/>
      <c r="B54" s="143"/>
      <c r="C54" s="70" t="s">
        <v>20</v>
      </c>
      <c r="D54" s="71" t="s">
        <v>21</v>
      </c>
      <c r="E54" s="54"/>
      <c r="F54" s="54"/>
      <c r="G54" s="54"/>
      <c r="H54" s="54"/>
      <c r="I54" s="54">
        <f t="shared" si="4"/>
        <v>0</v>
      </c>
    </row>
    <row r="55" spans="1:238" s="29" customFormat="1" ht="15" customHeight="1">
      <c r="A55" s="74">
        <v>4224</v>
      </c>
      <c r="B55" s="75" t="s">
        <v>40</v>
      </c>
      <c r="C55" s="67" t="s">
        <v>18</v>
      </c>
      <c r="D55" s="69" t="s">
        <v>19</v>
      </c>
      <c r="E55" s="68">
        <v>15000</v>
      </c>
      <c r="F55" s="68">
        <v>55</v>
      </c>
      <c r="G55" s="68">
        <v>31243987</v>
      </c>
      <c r="H55" s="68">
        <v>131775</v>
      </c>
      <c r="I55" s="68">
        <f t="shared" si="4"/>
        <v>31258987</v>
      </c>
    </row>
    <row r="56" spans="1:238" s="30" customFormat="1" ht="15" customHeight="1">
      <c r="A56" s="154" t="s">
        <v>41</v>
      </c>
      <c r="B56" s="155"/>
      <c r="C56" s="155"/>
      <c r="D56" s="156"/>
      <c r="E56" s="45">
        <f>SUM(E33:E55)</f>
        <v>73815479</v>
      </c>
      <c r="F56" s="114"/>
      <c r="G56" s="45">
        <f t="shared" ref="G56:I56" si="5">SUM(G33:G55)</f>
        <v>261604137</v>
      </c>
      <c r="H56" s="114"/>
      <c r="I56" s="45">
        <f t="shared" si="5"/>
        <v>335419616</v>
      </c>
      <c r="J56" s="36"/>
      <c r="K56" s="36"/>
      <c r="L56" s="36"/>
      <c r="M56" s="37"/>
      <c r="N56" s="37"/>
      <c r="O56" s="37"/>
    </row>
    <row r="57" spans="1:238" s="19" customFormat="1" ht="24.75" customHeight="1">
      <c r="A57" s="173"/>
      <c r="B57" s="173"/>
      <c r="C57" s="173"/>
      <c r="D57" s="173"/>
      <c r="E57" s="173"/>
      <c r="F57" s="173"/>
      <c r="G57" s="173"/>
      <c r="H57" s="173"/>
      <c r="I57" s="173"/>
      <c r="J57" s="20"/>
      <c r="K57" s="20"/>
      <c r="L57" s="20"/>
    </row>
    <row r="58" spans="1:238" s="19" customFormat="1" ht="24.75" customHeight="1">
      <c r="A58" s="164" t="s">
        <v>42</v>
      </c>
      <c r="B58" s="165"/>
      <c r="C58" s="165"/>
      <c r="D58" s="165"/>
      <c r="E58" s="165"/>
      <c r="F58" s="165"/>
      <c r="G58" s="165"/>
      <c r="H58" s="165"/>
      <c r="I58" s="166"/>
      <c r="J58" s="20"/>
      <c r="K58" s="20"/>
      <c r="L58" s="20"/>
    </row>
    <row r="59" spans="1:238" s="23" customFormat="1" ht="23.25" customHeight="1">
      <c r="A59" s="160" t="s">
        <v>62</v>
      </c>
      <c r="B59" s="161"/>
      <c r="C59" s="137" t="s">
        <v>63</v>
      </c>
      <c r="D59" s="138"/>
      <c r="E59" s="135" t="s">
        <v>64</v>
      </c>
      <c r="F59" s="136"/>
      <c r="G59" s="135" t="s">
        <v>65</v>
      </c>
      <c r="H59" s="136"/>
      <c r="I59" s="21" t="s">
        <v>2</v>
      </c>
      <c r="J59" s="22"/>
      <c r="K59" s="22"/>
      <c r="L59" s="22"/>
    </row>
    <row r="60" spans="1:238" s="23" customFormat="1" ht="23.25" customHeight="1">
      <c r="A60" s="162"/>
      <c r="B60" s="163"/>
      <c r="C60" s="139"/>
      <c r="D60" s="140"/>
      <c r="E60" s="21" t="s">
        <v>66</v>
      </c>
      <c r="F60" s="21" t="s">
        <v>67</v>
      </c>
      <c r="G60" s="21" t="s">
        <v>66</v>
      </c>
      <c r="H60" s="21" t="s">
        <v>67</v>
      </c>
      <c r="I60" s="21" t="s">
        <v>66</v>
      </c>
      <c r="J60" s="22"/>
      <c r="K60" s="22"/>
      <c r="L60" s="22"/>
    </row>
    <row r="61" spans="1:238" s="80" customFormat="1">
      <c r="A61" s="174" t="s">
        <v>43</v>
      </c>
      <c r="B61" s="176" t="s">
        <v>44</v>
      </c>
      <c r="C61" s="85" t="s">
        <v>18</v>
      </c>
      <c r="D61" s="78" t="s">
        <v>19</v>
      </c>
      <c r="E61" s="54">
        <v>61792</v>
      </c>
      <c r="F61" s="127">
        <v>3</v>
      </c>
      <c r="G61" s="54">
        <v>0</v>
      </c>
      <c r="H61" s="54"/>
      <c r="I61" s="54">
        <f t="shared" ref="I61" si="6">E61+G61</f>
        <v>61792</v>
      </c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  <c r="EO61" s="79"/>
      <c r="EP61" s="79"/>
      <c r="EQ61" s="79"/>
      <c r="ER61" s="79"/>
      <c r="ES61" s="79"/>
      <c r="ET61" s="79"/>
      <c r="EU61" s="79"/>
      <c r="EV61" s="79"/>
      <c r="EW61" s="79"/>
      <c r="EX61" s="79"/>
      <c r="EY61" s="79"/>
      <c r="EZ61" s="79"/>
      <c r="FA61" s="79"/>
      <c r="FB61" s="79"/>
      <c r="FC61" s="79"/>
      <c r="FD61" s="79"/>
      <c r="FE61" s="79"/>
      <c r="FF61" s="79"/>
      <c r="FG61" s="79"/>
      <c r="FH61" s="79"/>
      <c r="FI61" s="79"/>
      <c r="FJ61" s="79"/>
      <c r="FK61" s="79"/>
      <c r="FL61" s="79"/>
      <c r="FM61" s="79"/>
      <c r="FN61" s="79"/>
      <c r="FO61" s="79"/>
      <c r="FP61" s="79"/>
      <c r="FQ61" s="79"/>
      <c r="FR61" s="79"/>
      <c r="FS61" s="79"/>
      <c r="FT61" s="79"/>
      <c r="FU61" s="79"/>
      <c r="FV61" s="79"/>
      <c r="FW61" s="79"/>
      <c r="FX61" s="79"/>
      <c r="FY61" s="79"/>
      <c r="FZ61" s="79"/>
      <c r="GA61" s="79"/>
      <c r="GB61" s="79"/>
      <c r="GC61" s="79"/>
      <c r="GD61" s="79"/>
      <c r="GE61" s="79"/>
      <c r="GF61" s="79"/>
      <c r="GG61" s="79"/>
      <c r="GH61" s="79"/>
      <c r="GI61" s="79"/>
      <c r="GJ61" s="79"/>
      <c r="GK61" s="79"/>
      <c r="GL61" s="79"/>
      <c r="GM61" s="79"/>
      <c r="GN61" s="79"/>
      <c r="GO61" s="79"/>
      <c r="GP61" s="79"/>
      <c r="GQ61" s="79"/>
      <c r="GR61" s="79"/>
      <c r="GS61" s="79"/>
      <c r="GT61" s="79"/>
      <c r="GU61" s="79"/>
      <c r="GV61" s="79"/>
      <c r="GW61" s="79"/>
      <c r="GX61" s="79"/>
      <c r="GY61" s="79"/>
      <c r="GZ61" s="79"/>
      <c r="HA61" s="79"/>
      <c r="HB61" s="79"/>
      <c r="HC61" s="79"/>
      <c r="HD61" s="79"/>
      <c r="HE61" s="79"/>
      <c r="HF61" s="79"/>
      <c r="HG61" s="79"/>
      <c r="HH61" s="79"/>
      <c r="HI61" s="79"/>
      <c r="HJ61" s="79"/>
      <c r="HK61" s="79"/>
      <c r="HL61" s="79"/>
      <c r="HM61" s="79"/>
      <c r="HN61" s="79"/>
      <c r="HO61" s="79"/>
      <c r="HP61" s="79"/>
      <c r="HQ61" s="79"/>
      <c r="HR61" s="79"/>
      <c r="HS61" s="79"/>
      <c r="HT61" s="79"/>
      <c r="HU61" s="79"/>
      <c r="HV61" s="79"/>
      <c r="HW61" s="79"/>
      <c r="HX61" s="79"/>
      <c r="HY61" s="79"/>
      <c r="HZ61" s="79"/>
      <c r="IA61" s="79"/>
      <c r="IB61" s="79"/>
      <c r="IC61" s="79"/>
      <c r="ID61" s="79"/>
    </row>
    <row r="62" spans="1:238" s="80" customFormat="1">
      <c r="A62" s="175"/>
      <c r="B62" s="177"/>
      <c r="C62" s="85" t="s">
        <v>20</v>
      </c>
      <c r="D62" s="78" t="s">
        <v>21</v>
      </c>
      <c r="E62" s="54">
        <v>108133</v>
      </c>
      <c r="F62" s="128"/>
      <c r="G62" s="54">
        <v>0</v>
      </c>
      <c r="H62" s="54"/>
      <c r="I62" s="54">
        <f t="shared" ref="I62:I72" si="7">E62+G62</f>
        <v>108133</v>
      </c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</row>
    <row r="63" spans="1:238" s="80" customFormat="1" ht="30.75" customHeight="1">
      <c r="A63" s="88" t="s">
        <v>45</v>
      </c>
      <c r="B63" s="119" t="s">
        <v>46</v>
      </c>
      <c r="C63" s="90" t="s">
        <v>20</v>
      </c>
      <c r="D63" s="91" t="s">
        <v>21</v>
      </c>
      <c r="E63" s="68">
        <f>2000000+4000000</f>
        <v>6000000</v>
      </c>
      <c r="F63" s="68">
        <v>12</v>
      </c>
      <c r="G63" s="68">
        <v>0</v>
      </c>
      <c r="H63" s="68"/>
      <c r="I63" s="68">
        <f t="shared" ref="I63:I64" si="8">E63+G63</f>
        <v>6000000</v>
      </c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  <c r="EO63" s="79"/>
      <c r="EP63" s="79"/>
      <c r="EQ63" s="79"/>
      <c r="ER63" s="79"/>
      <c r="ES63" s="79"/>
      <c r="ET63" s="79"/>
      <c r="EU63" s="79"/>
      <c r="EV63" s="79"/>
      <c r="EW63" s="79"/>
      <c r="EX63" s="79"/>
      <c r="EY63" s="79"/>
      <c r="EZ63" s="79"/>
      <c r="FA63" s="79"/>
      <c r="FB63" s="79"/>
      <c r="FC63" s="79"/>
      <c r="FD63" s="79"/>
      <c r="FE63" s="79"/>
      <c r="FF63" s="79"/>
      <c r="FG63" s="79"/>
      <c r="FH63" s="79"/>
      <c r="FI63" s="79"/>
      <c r="FJ63" s="79"/>
      <c r="FK63" s="79"/>
      <c r="FL63" s="79"/>
      <c r="FM63" s="79"/>
      <c r="FN63" s="79"/>
      <c r="FO63" s="79"/>
      <c r="FP63" s="79"/>
      <c r="FQ63" s="79"/>
      <c r="FR63" s="79"/>
      <c r="FS63" s="79"/>
      <c r="FT63" s="79"/>
      <c r="FU63" s="79"/>
      <c r="FV63" s="79"/>
      <c r="FW63" s="79"/>
      <c r="FX63" s="79"/>
      <c r="FY63" s="79"/>
      <c r="FZ63" s="79"/>
      <c r="GA63" s="79"/>
      <c r="GB63" s="79"/>
      <c r="GC63" s="79"/>
      <c r="GD63" s="79"/>
      <c r="GE63" s="79"/>
      <c r="GF63" s="79"/>
      <c r="GG63" s="79"/>
      <c r="GH63" s="79"/>
      <c r="GI63" s="79"/>
      <c r="GJ63" s="79"/>
      <c r="GK63" s="79"/>
      <c r="GL63" s="79"/>
      <c r="GM63" s="79"/>
      <c r="GN63" s="79"/>
      <c r="GO63" s="79"/>
      <c r="GP63" s="79"/>
      <c r="GQ63" s="79"/>
      <c r="GR63" s="79"/>
      <c r="GS63" s="79"/>
      <c r="GT63" s="79"/>
      <c r="GU63" s="79"/>
      <c r="GV63" s="79"/>
      <c r="GW63" s="79"/>
      <c r="GX63" s="79"/>
      <c r="GY63" s="79"/>
      <c r="GZ63" s="79"/>
      <c r="HA63" s="79"/>
      <c r="HB63" s="79"/>
      <c r="HC63" s="79"/>
      <c r="HD63" s="79"/>
      <c r="HE63" s="79"/>
      <c r="HF63" s="79"/>
      <c r="HG63" s="79"/>
      <c r="HH63" s="79"/>
      <c r="HI63" s="79"/>
      <c r="HJ63" s="79"/>
      <c r="HK63" s="79"/>
      <c r="HL63" s="79"/>
      <c r="HM63" s="79"/>
      <c r="HN63" s="79"/>
      <c r="HO63" s="79"/>
      <c r="HP63" s="79"/>
      <c r="HQ63" s="79"/>
      <c r="HR63" s="79"/>
      <c r="HS63" s="79"/>
      <c r="HT63" s="79"/>
      <c r="HU63" s="79"/>
      <c r="HV63" s="79"/>
      <c r="HW63" s="79"/>
      <c r="HX63" s="79"/>
      <c r="HY63" s="79"/>
      <c r="HZ63" s="79"/>
      <c r="IA63" s="79"/>
      <c r="IB63" s="79"/>
      <c r="IC63" s="79"/>
      <c r="ID63" s="79"/>
    </row>
    <row r="64" spans="1:238" s="80" customFormat="1" ht="33" customHeight="1">
      <c r="A64" s="76" t="s">
        <v>73</v>
      </c>
      <c r="B64" s="87" t="s">
        <v>77</v>
      </c>
      <c r="C64" s="85" t="s">
        <v>58</v>
      </c>
      <c r="D64" s="78" t="s">
        <v>59</v>
      </c>
      <c r="E64" s="54">
        <f>9000000+5000000</f>
        <v>14000000</v>
      </c>
      <c r="F64" s="54">
        <v>2</v>
      </c>
      <c r="G64" s="54">
        <v>0</v>
      </c>
      <c r="H64" s="54"/>
      <c r="I64" s="54">
        <f t="shared" si="8"/>
        <v>14000000</v>
      </c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  <c r="EO64" s="79"/>
      <c r="EP64" s="79"/>
      <c r="EQ64" s="79"/>
      <c r="ER64" s="79"/>
      <c r="ES64" s="79"/>
      <c r="ET64" s="79"/>
      <c r="EU64" s="79"/>
      <c r="EV64" s="79"/>
      <c r="EW64" s="79"/>
      <c r="EX64" s="79"/>
      <c r="EY64" s="79"/>
      <c r="EZ64" s="79"/>
      <c r="FA64" s="79"/>
      <c r="FB64" s="79"/>
      <c r="FC64" s="79"/>
      <c r="FD64" s="79"/>
      <c r="FE64" s="79"/>
      <c r="FF64" s="79"/>
      <c r="FG64" s="79"/>
      <c r="FH64" s="79"/>
      <c r="FI64" s="79"/>
      <c r="FJ64" s="79"/>
      <c r="FK64" s="79"/>
      <c r="FL64" s="79"/>
      <c r="FM64" s="79"/>
      <c r="FN64" s="79"/>
      <c r="FO64" s="79"/>
      <c r="FP64" s="79"/>
      <c r="FQ64" s="79"/>
      <c r="FR64" s="79"/>
      <c r="FS64" s="79"/>
      <c r="FT64" s="79"/>
      <c r="FU64" s="79"/>
      <c r="FV64" s="79"/>
      <c r="FW64" s="79"/>
      <c r="FX64" s="79"/>
      <c r="FY64" s="79"/>
      <c r="FZ64" s="79"/>
      <c r="GA64" s="79"/>
      <c r="GB64" s="79"/>
      <c r="GC64" s="79"/>
      <c r="GD64" s="79"/>
      <c r="GE64" s="79"/>
      <c r="GF64" s="79"/>
      <c r="GG64" s="79"/>
      <c r="GH64" s="79"/>
      <c r="GI64" s="79"/>
      <c r="GJ64" s="79"/>
      <c r="GK64" s="79"/>
      <c r="GL64" s="79"/>
      <c r="GM64" s="79"/>
      <c r="GN64" s="79"/>
      <c r="GO64" s="79"/>
      <c r="GP64" s="79"/>
      <c r="GQ64" s="79"/>
      <c r="GR64" s="79"/>
      <c r="GS64" s="79"/>
      <c r="GT64" s="79"/>
      <c r="GU64" s="79"/>
      <c r="GV64" s="79"/>
      <c r="GW64" s="79"/>
      <c r="GX64" s="79"/>
      <c r="GY64" s="79"/>
      <c r="GZ64" s="79"/>
      <c r="HA64" s="79"/>
      <c r="HB64" s="79"/>
      <c r="HC64" s="79"/>
      <c r="HD64" s="79"/>
      <c r="HE64" s="79"/>
      <c r="HF64" s="79"/>
      <c r="HG64" s="79"/>
      <c r="HH64" s="79"/>
      <c r="HI64" s="79"/>
      <c r="HJ64" s="79"/>
      <c r="HK64" s="79"/>
      <c r="HL64" s="79"/>
      <c r="HM64" s="79"/>
      <c r="HN64" s="79"/>
      <c r="HO64" s="79"/>
      <c r="HP64" s="79"/>
      <c r="HQ64" s="79"/>
      <c r="HR64" s="79"/>
      <c r="HS64" s="79"/>
      <c r="HT64" s="79"/>
      <c r="HU64" s="79"/>
      <c r="HV64" s="79"/>
      <c r="HW64" s="79"/>
      <c r="HX64" s="79"/>
      <c r="HY64" s="79"/>
      <c r="HZ64" s="79"/>
      <c r="IA64" s="79"/>
      <c r="IB64" s="79"/>
      <c r="IC64" s="79"/>
      <c r="ID64" s="79"/>
    </row>
    <row r="65" spans="1:238" s="80" customFormat="1" ht="28.5">
      <c r="A65" s="81" t="s">
        <v>47</v>
      </c>
      <c r="B65" s="82" t="s">
        <v>48</v>
      </c>
      <c r="C65" s="83" t="s">
        <v>20</v>
      </c>
      <c r="D65" s="84" t="s">
        <v>21</v>
      </c>
      <c r="E65" s="28">
        <v>0</v>
      </c>
      <c r="F65" s="28"/>
      <c r="G65" s="28">
        <v>1500000</v>
      </c>
      <c r="H65" s="28">
        <v>12</v>
      </c>
      <c r="I65" s="28">
        <f t="shared" si="7"/>
        <v>1500000</v>
      </c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  <c r="EO65" s="79"/>
      <c r="EP65" s="79"/>
      <c r="EQ65" s="79"/>
      <c r="ER65" s="79"/>
      <c r="ES65" s="79"/>
      <c r="ET65" s="79"/>
      <c r="EU65" s="79"/>
      <c r="EV65" s="79"/>
      <c r="EW65" s="79"/>
      <c r="EX65" s="79"/>
      <c r="EY65" s="79"/>
      <c r="EZ65" s="79"/>
      <c r="FA65" s="79"/>
      <c r="FB65" s="79"/>
      <c r="FC65" s="79"/>
      <c r="FD65" s="79"/>
      <c r="FE65" s="79"/>
      <c r="FF65" s="79"/>
      <c r="FG65" s="79"/>
      <c r="FH65" s="79"/>
      <c r="FI65" s="79"/>
      <c r="FJ65" s="79"/>
      <c r="FK65" s="79"/>
      <c r="FL65" s="79"/>
      <c r="FM65" s="79"/>
      <c r="FN65" s="79"/>
      <c r="FO65" s="79"/>
      <c r="FP65" s="79"/>
      <c r="FQ65" s="79"/>
      <c r="FR65" s="79"/>
      <c r="FS65" s="79"/>
      <c r="FT65" s="79"/>
      <c r="FU65" s="79"/>
      <c r="FV65" s="79"/>
      <c r="FW65" s="79"/>
      <c r="FX65" s="79"/>
      <c r="FY65" s="79"/>
      <c r="FZ65" s="79"/>
      <c r="GA65" s="79"/>
      <c r="GB65" s="79"/>
      <c r="GC65" s="79"/>
      <c r="GD65" s="79"/>
      <c r="GE65" s="79"/>
      <c r="GF65" s="79"/>
      <c r="GG65" s="79"/>
      <c r="GH65" s="79"/>
      <c r="GI65" s="79"/>
      <c r="GJ65" s="79"/>
      <c r="GK65" s="79"/>
      <c r="GL65" s="79"/>
      <c r="GM65" s="79"/>
      <c r="GN65" s="79"/>
      <c r="GO65" s="79"/>
      <c r="GP65" s="79"/>
      <c r="GQ65" s="79"/>
      <c r="GR65" s="79"/>
      <c r="GS65" s="79"/>
      <c r="GT65" s="79"/>
      <c r="GU65" s="79"/>
      <c r="GV65" s="79"/>
      <c r="GW65" s="79"/>
      <c r="GX65" s="79"/>
      <c r="GY65" s="79"/>
      <c r="GZ65" s="79"/>
      <c r="HA65" s="79"/>
      <c r="HB65" s="79"/>
      <c r="HC65" s="79"/>
      <c r="HD65" s="79"/>
      <c r="HE65" s="79"/>
      <c r="HF65" s="79"/>
      <c r="HG65" s="79"/>
      <c r="HH65" s="79"/>
      <c r="HI65" s="79"/>
      <c r="HJ65" s="79"/>
      <c r="HK65" s="79"/>
      <c r="HL65" s="79"/>
      <c r="HM65" s="79"/>
      <c r="HN65" s="79"/>
      <c r="HO65" s="79"/>
      <c r="HP65" s="79"/>
      <c r="HQ65" s="79"/>
      <c r="HR65" s="79"/>
      <c r="HS65" s="79"/>
      <c r="HT65" s="79"/>
      <c r="HU65" s="79"/>
      <c r="HV65" s="79"/>
      <c r="HW65" s="79"/>
      <c r="HX65" s="79"/>
      <c r="HY65" s="79"/>
      <c r="HZ65" s="79"/>
      <c r="IA65" s="79"/>
      <c r="IB65" s="79"/>
      <c r="IC65" s="79"/>
      <c r="ID65" s="79"/>
    </row>
    <row r="66" spans="1:238" s="80" customFormat="1" ht="28.5">
      <c r="A66" s="76" t="s">
        <v>49</v>
      </c>
      <c r="B66" s="77" t="s">
        <v>50</v>
      </c>
      <c r="C66" s="85" t="s">
        <v>20</v>
      </c>
      <c r="D66" s="78" t="s">
        <v>21</v>
      </c>
      <c r="E66" s="54">
        <v>0</v>
      </c>
      <c r="F66" s="54"/>
      <c r="G66" s="54">
        <v>6000000</v>
      </c>
      <c r="H66" s="54">
        <v>15</v>
      </c>
      <c r="I66" s="54">
        <f t="shared" si="7"/>
        <v>6000000</v>
      </c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  <c r="EO66" s="79"/>
      <c r="EP66" s="79"/>
      <c r="EQ66" s="79"/>
      <c r="ER66" s="79"/>
      <c r="ES66" s="79"/>
      <c r="ET66" s="79"/>
      <c r="EU66" s="79"/>
      <c r="EV66" s="79"/>
      <c r="EW66" s="79"/>
      <c r="EX66" s="79"/>
      <c r="EY66" s="79"/>
      <c r="EZ66" s="79"/>
      <c r="FA66" s="79"/>
      <c r="FB66" s="79"/>
      <c r="FC66" s="79"/>
      <c r="FD66" s="79"/>
      <c r="FE66" s="79"/>
      <c r="FF66" s="79"/>
      <c r="FG66" s="79"/>
      <c r="FH66" s="79"/>
      <c r="FI66" s="79"/>
      <c r="FJ66" s="79"/>
      <c r="FK66" s="79"/>
      <c r="FL66" s="79"/>
      <c r="FM66" s="79"/>
      <c r="FN66" s="79"/>
      <c r="FO66" s="79"/>
      <c r="FP66" s="79"/>
      <c r="FQ66" s="79"/>
      <c r="FR66" s="79"/>
      <c r="FS66" s="79"/>
      <c r="FT66" s="79"/>
      <c r="FU66" s="79"/>
      <c r="FV66" s="79"/>
      <c r="FW66" s="79"/>
      <c r="FX66" s="79"/>
      <c r="FY66" s="79"/>
      <c r="FZ66" s="79"/>
      <c r="GA66" s="79"/>
      <c r="GB66" s="79"/>
      <c r="GC66" s="79"/>
      <c r="GD66" s="79"/>
      <c r="GE66" s="79"/>
      <c r="GF66" s="79"/>
      <c r="GG66" s="79"/>
      <c r="GH66" s="79"/>
      <c r="GI66" s="79"/>
      <c r="GJ66" s="79"/>
      <c r="GK66" s="79"/>
      <c r="GL66" s="79"/>
      <c r="GM66" s="79"/>
      <c r="GN66" s="79"/>
      <c r="GO66" s="79"/>
      <c r="GP66" s="79"/>
      <c r="GQ66" s="79"/>
      <c r="GR66" s="79"/>
      <c r="GS66" s="79"/>
      <c r="GT66" s="79"/>
      <c r="GU66" s="79"/>
      <c r="GV66" s="79"/>
      <c r="GW66" s="79"/>
      <c r="GX66" s="79"/>
      <c r="GY66" s="79"/>
      <c r="GZ66" s="79"/>
      <c r="HA66" s="79"/>
      <c r="HB66" s="79"/>
      <c r="HC66" s="79"/>
      <c r="HD66" s="79"/>
      <c r="HE66" s="79"/>
      <c r="HF66" s="79"/>
      <c r="HG66" s="79"/>
      <c r="HH66" s="79"/>
      <c r="HI66" s="79"/>
      <c r="HJ66" s="79"/>
      <c r="HK66" s="79"/>
      <c r="HL66" s="79"/>
      <c r="HM66" s="79"/>
      <c r="HN66" s="79"/>
      <c r="HO66" s="79"/>
      <c r="HP66" s="79"/>
      <c r="HQ66" s="79"/>
      <c r="HR66" s="79"/>
      <c r="HS66" s="79"/>
      <c r="HT66" s="79"/>
      <c r="HU66" s="79"/>
      <c r="HV66" s="79"/>
      <c r="HW66" s="79"/>
      <c r="HX66" s="79"/>
      <c r="HY66" s="79"/>
      <c r="HZ66" s="79"/>
      <c r="IA66" s="79"/>
      <c r="IB66" s="79"/>
      <c r="IC66" s="79"/>
      <c r="ID66" s="79"/>
    </row>
    <row r="67" spans="1:238" s="80" customFormat="1" ht="28.5">
      <c r="A67" s="81" t="s">
        <v>51</v>
      </c>
      <c r="B67" s="86" t="s">
        <v>52</v>
      </c>
      <c r="C67" s="83" t="s">
        <v>20</v>
      </c>
      <c r="D67" s="84" t="s">
        <v>21</v>
      </c>
      <c r="E67" s="28">
        <v>0</v>
      </c>
      <c r="F67" s="28"/>
      <c r="G67" s="28">
        <v>2000000</v>
      </c>
      <c r="H67" s="28">
        <v>21</v>
      </c>
      <c r="I67" s="28">
        <f t="shared" si="7"/>
        <v>2000000</v>
      </c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  <c r="EO67" s="79"/>
      <c r="EP67" s="79"/>
      <c r="EQ67" s="79"/>
      <c r="ER67" s="79"/>
      <c r="ES67" s="79"/>
      <c r="ET67" s="79"/>
      <c r="EU67" s="79"/>
      <c r="EV67" s="79"/>
      <c r="EW67" s="79"/>
      <c r="EX67" s="79"/>
      <c r="EY67" s="79"/>
      <c r="EZ67" s="79"/>
      <c r="FA67" s="79"/>
      <c r="FB67" s="79"/>
      <c r="FC67" s="79"/>
      <c r="FD67" s="79"/>
      <c r="FE67" s="79"/>
      <c r="FF67" s="79"/>
      <c r="FG67" s="79"/>
      <c r="FH67" s="79"/>
      <c r="FI67" s="79"/>
      <c r="FJ67" s="79"/>
      <c r="FK67" s="79"/>
      <c r="FL67" s="79"/>
      <c r="FM67" s="79"/>
      <c r="FN67" s="79"/>
      <c r="FO67" s="79"/>
      <c r="FP67" s="79"/>
      <c r="FQ67" s="79"/>
      <c r="FR67" s="79"/>
      <c r="FS67" s="79"/>
      <c r="FT67" s="79"/>
      <c r="FU67" s="79"/>
      <c r="FV67" s="79"/>
      <c r="FW67" s="79"/>
      <c r="FX67" s="79"/>
      <c r="FY67" s="79"/>
      <c r="FZ67" s="79"/>
      <c r="GA67" s="79"/>
      <c r="GB67" s="79"/>
      <c r="GC67" s="79"/>
      <c r="GD67" s="79"/>
      <c r="GE67" s="79"/>
      <c r="GF67" s="79"/>
      <c r="GG67" s="79"/>
      <c r="GH67" s="79"/>
      <c r="GI67" s="79"/>
      <c r="GJ67" s="79"/>
      <c r="GK67" s="79"/>
      <c r="GL67" s="79"/>
      <c r="GM67" s="79"/>
      <c r="GN67" s="79"/>
      <c r="GO67" s="79"/>
      <c r="GP67" s="79"/>
      <c r="GQ67" s="79"/>
      <c r="GR67" s="79"/>
      <c r="GS67" s="79"/>
      <c r="GT67" s="79"/>
      <c r="GU67" s="79"/>
      <c r="GV67" s="79"/>
      <c r="GW67" s="79"/>
      <c r="GX67" s="79"/>
      <c r="GY67" s="79"/>
      <c r="GZ67" s="79"/>
      <c r="HA67" s="79"/>
      <c r="HB67" s="79"/>
      <c r="HC67" s="79"/>
      <c r="HD67" s="79"/>
      <c r="HE67" s="79"/>
      <c r="HF67" s="79"/>
      <c r="HG67" s="79"/>
      <c r="HH67" s="79"/>
      <c r="HI67" s="79"/>
      <c r="HJ67" s="79"/>
      <c r="HK67" s="79"/>
      <c r="HL67" s="79"/>
      <c r="HM67" s="79"/>
      <c r="HN67" s="79"/>
      <c r="HO67" s="79"/>
      <c r="HP67" s="79"/>
      <c r="HQ67" s="79"/>
      <c r="HR67" s="79"/>
      <c r="HS67" s="79"/>
      <c r="HT67" s="79"/>
      <c r="HU67" s="79"/>
      <c r="HV67" s="79"/>
      <c r="HW67" s="79"/>
      <c r="HX67" s="79"/>
      <c r="HY67" s="79"/>
      <c r="HZ67" s="79"/>
      <c r="IA67" s="79"/>
      <c r="IB67" s="79"/>
      <c r="IC67" s="79"/>
      <c r="ID67" s="79"/>
    </row>
    <row r="68" spans="1:238" s="80" customFormat="1">
      <c r="A68" s="76" t="s">
        <v>53</v>
      </c>
      <c r="B68" s="77" t="s">
        <v>54</v>
      </c>
      <c r="C68" s="85" t="s">
        <v>20</v>
      </c>
      <c r="D68" s="78" t="s">
        <v>21</v>
      </c>
      <c r="E68" s="54">
        <v>0</v>
      </c>
      <c r="F68" s="54"/>
      <c r="G68" s="54">
        <v>1750000</v>
      </c>
      <c r="H68" s="54">
        <v>26</v>
      </c>
      <c r="I68" s="54">
        <f t="shared" si="7"/>
        <v>1750000</v>
      </c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  <c r="EO68" s="79"/>
      <c r="EP68" s="79"/>
      <c r="EQ68" s="79"/>
      <c r="ER68" s="79"/>
      <c r="ES68" s="79"/>
      <c r="ET68" s="79"/>
      <c r="EU68" s="79"/>
      <c r="EV68" s="79"/>
      <c r="EW68" s="79"/>
      <c r="EX68" s="79"/>
      <c r="EY68" s="79"/>
      <c r="EZ68" s="79"/>
      <c r="FA68" s="79"/>
      <c r="FB68" s="79"/>
      <c r="FC68" s="79"/>
      <c r="FD68" s="79"/>
      <c r="FE68" s="79"/>
      <c r="FF68" s="79"/>
      <c r="FG68" s="79"/>
      <c r="FH68" s="79"/>
      <c r="FI68" s="79"/>
      <c r="FJ68" s="79"/>
      <c r="FK68" s="79"/>
      <c r="FL68" s="79"/>
      <c r="FM68" s="79"/>
      <c r="FN68" s="79"/>
      <c r="FO68" s="79"/>
      <c r="FP68" s="79"/>
      <c r="FQ68" s="79"/>
      <c r="FR68" s="79"/>
      <c r="FS68" s="79"/>
      <c r="FT68" s="79"/>
      <c r="FU68" s="79"/>
      <c r="FV68" s="79"/>
      <c r="FW68" s="79"/>
      <c r="FX68" s="79"/>
      <c r="FY68" s="79"/>
      <c r="FZ68" s="79"/>
      <c r="GA68" s="79"/>
      <c r="GB68" s="79"/>
      <c r="GC68" s="79"/>
      <c r="GD68" s="79"/>
      <c r="GE68" s="79"/>
      <c r="GF68" s="79"/>
      <c r="GG68" s="79"/>
      <c r="GH68" s="79"/>
      <c r="GI68" s="79"/>
      <c r="GJ68" s="79"/>
      <c r="GK68" s="79"/>
      <c r="GL68" s="79"/>
      <c r="GM68" s="79"/>
      <c r="GN68" s="79"/>
      <c r="GO68" s="79"/>
      <c r="GP68" s="79"/>
      <c r="GQ68" s="79"/>
      <c r="GR68" s="79"/>
      <c r="GS68" s="79"/>
      <c r="GT68" s="79"/>
      <c r="GU68" s="79"/>
      <c r="GV68" s="79"/>
      <c r="GW68" s="79"/>
      <c r="GX68" s="79"/>
      <c r="GY68" s="79"/>
      <c r="GZ68" s="79"/>
      <c r="HA68" s="79"/>
      <c r="HB68" s="79"/>
      <c r="HC68" s="79"/>
      <c r="HD68" s="79"/>
      <c r="HE68" s="79"/>
      <c r="HF68" s="79"/>
      <c r="HG68" s="79"/>
      <c r="HH68" s="79"/>
      <c r="HI68" s="79"/>
      <c r="HJ68" s="79"/>
      <c r="HK68" s="79"/>
      <c r="HL68" s="79"/>
      <c r="HM68" s="79"/>
      <c r="HN68" s="79"/>
      <c r="HO68" s="79"/>
      <c r="HP68" s="79"/>
      <c r="HQ68" s="79"/>
      <c r="HR68" s="79"/>
      <c r="HS68" s="79"/>
      <c r="HT68" s="79"/>
      <c r="HU68" s="79"/>
      <c r="HV68" s="79"/>
      <c r="HW68" s="79"/>
      <c r="HX68" s="79"/>
      <c r="HY68" s="79"/>
      <c r="HZ68" s="79"/>
      <c r="IA68" s="79"/>
      <c r="IB68" s="79"/>
      <c r="IC68" s="79"/>
      <c r="ID68" s="79"/>
    </row>
    <row r="69" spans="1:238" s="80" customFormat="1" ht="28.5">
      <c r="A69" s="81" t="s">
        <v>55</v>
      </c>
      <c r="B69" s="82" t="s">
        <v>56</v>
      </c>
      <c r="C69" s="83" t="s">
        <v>20</v>
      </c>
      <c r="D69" s="84" t="s">
        <v>21</v>
      </c>
      <c r="E69" s="28">
        <v>0</v>
      </c>
      <c r="F69" s="28"/>
      <c r="G69" s="28">
        <v>2000000</v>
      </c>
      <c r="H69" s="28">
        <v>22</v>
      </c>
      <c r="I69" s="28">
        <f t="shared" si="7"/>
        <v>2000000</v>
      </c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79"/>
      <c r="ES69" s="79"/>
      <c r="ET69" s="79"/>
      <c r="EU69" s="79"/>
      <c r="EV69" s="79"/>
      <c r="EW69" s="79"/>
      <c r="EX69" s="79"/>
      <c r="EY69" s="79"/>
      <c r="EZ69" s="79"/>
      <c r="FA69" s="79"/>
      <c r="FB69" s="79"/>
      <c r="FC69" s="79"/>
      <c r="FD69" s="79"/>
      <c r="FE69" s="79"/>
      <c r="FF69" s="79"/>
      <c r="FG69" s="79"/>
      <c r="FH69" s="79"/>
      <c r="FI69" s="79"/>
      <c r="FJ69" s="79"/>
      <c r="FK69" s="79"/>
      <c r="FL69" s="79"/>
      <c r="FM69" s="79"/>
      <c r="FN69" s="79"/>
      <c r="FO69" s="79"/>
      <c r="FP69" s="79"/>
      <c r="FQ69" s="79"/>
      <c r="FR69" s="79"/>
      <c r="FS69" s="79"/>
      <c r="FT69" s="79"/>
      <c r="FU69" s="79"/>
      <c r="FV69" s="79"/>
      <c r="FW69" s="79"/>
      <c r="FX69" s="79"/>
      <c r="FY69" s="79"/>
      <c r="FZ69" s="79"/>
      <c r="GA69" s="79"/>
      <c r="GB69" s="79"/>
      <c r="GC69" s="79"/>
      <c r="GD69" s="79"/>
      <c r="GE69" s="79"/>
      <c r="GF69" s="79"/>
      <c r="GG69" s="79"/>
      <c r="GH69" s="79"/>
      <c r="GI69" s="79"/>
      <c r="GJ69" s="79"/>
      <c r="GK69" s="79"/>
      <c r="GL69" s="79"/>
      <c r="GM69" s="79"/>
      <c r="GN69" s="79"/>
      <c r="GO69" s="79"/>
      <c r="GP69" s="79"/>
      <c r="GQ69" s="79"/>
      <c r="GR69" s="79"/>
      <c r="GS69" s="79"/>
      <c r="GT69" s="79"/>
      <c r="GU69" s="79"/>
      <c r="GV69" s="79"/>
      <c r="GW69" s="79"/>
      <c r="GX69" s="79"/>
      <c r="GY69" s="79"/>
      <c r="GZ69" s="79"/>
      <c r="HA69" s="79"/>
      <c r="HB69" s="79"/>
      <c r="HC69" s="79"/>
      <c r="HD69" s="79"/>
      <c r="HE69" s="79"/>
      <c r="HF69" s="79"/>
      <c r="HG69" s="79"/>
      <c r="HH69" s="79"/>
      <c r="HI69" s="79"/>
      <c r="HJ69" s="79"/>
      <c r="HK69" s="79"/>
      <c r="HL69" s="79"/>
      <c r="HM69" s="79"/>
      <c r="HN69" s="79"/>
      <c r="HO69" s="79"/>
      <c r="HP69" s="79"/>
      <c r="HQ69" s="79"/>
      <c r="HR69" s="79"/>
      <c r="HS69" s="79"/>
      <c r="HT69" s="79"/>
      <c r="HU69" s="79"/>
      <c r="HV69" s="79"/>
      <c r="HW69" s="79"/>
      <c r="HX69" s="79"/>
      <c r="HY69" s="79"/>
      <c r="HZ69" s="79"/>
      <c r="IA69" s="79"/>
      <c r="IB69" s="79"/>
      <c r="IC69" s="79"/>
      <c r="ID69" s="79"/>
    </row>
    <row r="70" spans="1:238" s="80" customFormat="1" ht="28.5">
      <c r="A70" s="76" t="s">
        <v>57</v>
      </c>
      <c r="B70" s="77" t="s">
        <v>76</v>
      </c>
      <c r="C70" s="85" t="s">
        <v>20</v>
      </c>
      <c r="D70" s="78" t="s">
        <v>21</v>
      </c>
      <c r="E70" s="54">
        <v>0</v>
      </c>
      <c r="F70" s="54"/>
      <c r="G70" s="54">
        <v>1500000</v>
      </c>
      <c r="H70" s="54">
        <v>13</v>
      </c>
      <c r="I70" s="54">
        <f t="shared" si="7"/>
        <v>1500000</v>
      </c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  <c r="EO70" s="79"/>
      <c r="EP70" s="79"/>
      <c r="EQ70" s="79"/>
      <c r="ER70" s="79"/>
      <c r="ES70" s="79"/>
      <c r="ET70" s="79"/>
      <c r="EU70" s="79"/>
      <c r="EV70" s="79"/>
      <c r="EW70" s="79"/>
      <c r="EX70" s="79"/>
      <c r="EY70" s="79"/>
      <c r="EZ70" s="79"/>
      <c r="FA70" s="79"/>
      <c r="FB70" s="79"/>
      <c r="FC70" s="79"/>
      <c r="FD70" s="79"/>
      <c r="FE70" s="79"/>
      <c r="FF70" s="79"/>
      <c r="FG70" s="79"/>
      <c r="FH70" s="79"/>
      <c r="FI70" s="79"/>
      <c r="FJ70" s="79"/>
      <c r="FK70" s="79"/>
      <c r="FL70" s="79"/>
      <c r="FM70" s="79"/>
      <c r="FN70" s="79"/>
      <c r="FO70" s="79"/>
      <c r="FP70" s="79"/>
      <c r="FQ70" s="79"/>
      <c r="FR70" s="79"/>
      <c r="FS70" s="79"/>
      <c r="FT70" s="79"/>
      <c r="FU70" s="79"/>
      <c r="FV70" s="79"/>
      <c r="FW70" s="79"/>
      <c r="FX70" s="79"/>
      <c r="FY70" s="79"/>
      <c r="FZ70" s="79"/>
      <c r="GA70" s="79"/>
      <c r="GB70" s="79"/>
      <c r="GC70" s="79"/>
      <c r="GD70" s="79"/>
      <c r="GE70" s="79"/>
      <c r="GF70" s="79"/>
      <c r="GG70" s="79"/>
      <c r="GH70" s="79"/>
      <c r="GI70" s="79"/>
      <c r="GJ70" s="79"/>
      <c r="GK70" s="79"/>
      <c r="GL70" s="79"/>
      <c r="GM70" s="79"/>
      <c r="GN70" s="79"/>
      <c r="GO70" s="79"/>
      <c r="GP70" s="79"/>
      <c r="GQ70" s="79"/>
      <c r="GR70" s="79"/>
      <c r="GS70" s="79"/>
      <c r="GT70" s="79"/>
      <c r="GU70" s="79"/>
      <c r="GV70" s="79"/>
      <c r="GW70" s="79"/>
      <c r="GX70" s="79"/>
      <c r="GY70" s="79"/>
      <c r="GZ70" s="79"/>
      <c r="HA70" s="79"/>
      <c r="HB70" s="79"/>
      <c r="HC70" s="79"/>
      <c r="HD70" s="79"/>
      <c r="HE70" s="79"/>
      <c r="HF70" s="79"/>
      <c r="HG70" s="79"/>
      <c r="HH70" s="79"/>
      <c r="HI70" s="79"/>
      <c r="HJ70" s="79"/>
      <c r="HK70" s="79"/>
      <c r="HL70" s="79"/>
      <c r="HM70" s="79"/>
      <c r="HN70" s="79"/>
      <c r="HO70" s="79"/>
      <c r="HP70" s="79"/>
      <c r="HQ70" s="79"/>
      <c r="HR70" s="79"/>
      <c r="HS70" s="79"/>
      <c r="HT70" s="79"/>
      <c r="HU70" s="79"/>
      <c r="HV70" s="79"/>
      <c r="HW70" s="79"/>
      <c r="HX70" s="79"/>
      <c r="HY70" s="79"/>
      <c r="HZ70" s="79"/>
      <c r="IA70" s="79"/>
      <c r="IB70" s="79"/>
      <c r="IC70" s="79"/>
      <c r="ID70" s="79"/>
    </row>
    <row r="71" spans="1:238" s="80" customFormat="1" ht="28.5">
      <c r="A71" s="88" t="s">
        <v>74</v>
      </c>
      <c r="B71" s="89" t="s">
        <v>78</v>
      </c>
      <c r="C71" s="90" t="s">
        <v>20</v>
      </c>
      <c r="D71" s="91" t="s">
        <v>21</v>
      </c>
      <c r="E71" s="68">
        <v>0</v>
      </c>
      <c r="F71" s="68"/>
      <c r="G71" s="68">
        <v>285000</v>
      </c>
      <c r="H71" s="68">
        <v>8</v>
      </c>
      <c r="I71" s="68">
        <f t="shared" si="7"/>
        <v>285000</v>
      </c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  <c r="EO71" s="79"/>
      <c r="EP71" s="79"/>
      <c r="EQ71" s="79"/>
      <c r="ER71" s="79"/>
      <c r="ES71" s="79"/>
      <c r="ET71" s="79"/>
      <c r="EU71" s="79"/>
      <c r="EV71" s="79"/>
      <c r="EW71" s="79"/>
      <c r="EX71" s="79"/>
      <c r="EY71" s="79"/>
      <c r="EZ71" s="79"/>
      <c r="FA71" s="79"/>
      <c r="FB71" s="79"/>
      <c r="FC71" s="79"/>
      <c r="FD71" s="79"/>
      <c r="FE71" s="79"/>
      <c r="FF71" s="79"/>
      <c r="FG71" s="79"/>
      <c r="FH71" s="79"/>
      <c r="FI71" s="79"/>
      <c r="FJ71" s="79"/>
      <c r="FK71" s="79"/>
      <c r="FL71" s="79"/>
      <c r="FM71" s="79"/>
      <c r="FN71" s="79"/>
      <c r="FO71" s="79"/>
      <c r="FP71" s="79"/>
      <c r="FQ71" s="79"/>
      <c r="FR71" s="79"/>
      <c r="FS71" s="79"/>
      <c r="FT71" s="79"/>
      <c r="FU71" s="79"/>
      <c r="FV71" s="79"/>
      <c r="FW71" s="79"/>
      <c r="FX71" s="79"/>
      <c r="FY71" s="79"/>
      <c r="FZ71" s="79"/>
      <c r="GA71" s="79"/>
      <c r="GB71" s="79"/>
      <c r="GC71" s="79"/>
      <c r="GD71" s="79"/>
      <c r="GE71" s="79"/>
      <c r="GF71" s="79"/>
      <c r="GG71" s="79"/>
      <c r="GH71" s="79"/>
      <c r="GI71" s="79"/>
      <c r="GJ71" s="79"/>
      <c r="GK71" s="79"/>
      <c r="GL71" s="79"/>
      <c r="GM71" s="79"/>
      <c r="GN71" s="79"/>
      <c r="GO71" s="79"/>
      <c r="GP71" s="79"/>
      <c r="GQ71" s="79"/>
      <c r="GR71" s="79"/>
      <c r="GS71" s="79"/>
      <c r="GT71" s="79"/>
      <c r="GU71" s="79"/>
      <c r="GV71" s="79"/>
      <c r="GW71" s="79"/>
      <c r="GX71" s="79"/>
      <c r="GY71" s="79"/>
      <c r="GZ71" s="79"/>
      <c r="HA71" s="79"/>
      <c r="HB71" s="79"/>
      <c r="HC71" s="79"/>
      <c r="HD71" s="79"/>
      <c r="HE71" s="79"/>
      <c r="HF71" s="79"/>
      <c r="HG71" s="79"/>
      <c r="HH71" s="79"/>
      <c r="HI71" s="79"/>
      <c r="HJ71" s="79"/>
      <c r="HK71" s="79"/>
      <c r="HL71" s="79"/>
      <c r="HM71" s="79"/>
      <c r="HN71" s="79"/>
      <c r="HO71" s="79"/>
      <c r="HP71" s="79"/>
      <c r="HQ71" s="79"/>
      <c r="HR71" s="79"/>
      <c r="HS71" s="79"/>
      <c r="HT71" s="79"/>
      <c r="HU71" s="79"/>
      <c r="HV71" s="79"/>
      <c r="HW71" s="79"/>
      <c r="HX71" s="79"/>
      <c r="HY71" s="79"/>
      <c r="HZ71" s="79"/>
      <c r="IA71" s="79"/>
      <c r="IB71" s="79"/>
      <c r="IC71" s="79"/>
      <c r="ID71" s="79"/>
    </row>
    <row r="72" spans="1:238" s="80" customFormat="1" ht="28.5">
      <c r="A72" s="76" t="s">
        <v>75</v>
      </c>
      <c r="B72" s="77" t="s">
        <v>79</v>
      </c>
      <c r="C72" s="85" t="s">
        <v>20</v>
      </c>
      <c r="D72" s="78" t="s">
        <v>21</v>
      </c>
      <c r="E72" s="54">
        <v>0</v>
      </c>
      <c r="F72" s="54"/>
      <c r="G72" s="54">
        <v>505000</v>
      </c>
      <c r="H72" s="54">
        <v>13</v>
      </c>
      <c r="I72" s="54">
        <f t="shared" si="7"/>
        <v>505000</v>
      </c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  <c r="EO72" s="79"/>
      <c r="EP72" s="79"/>
      <c r="EQ72" s="79"/>
      <c r="ER72" s="79"/>
      <c r="ES72" s="79"/>
      <c r="ET72" s="79"/>
      <c r="EU72" s="79"/>
      <c r="EV72" s="79"/>
      <c r="EW72" s="79"/>
      <c r="EX72" s="79"/>
      <c r="EY72" s="79"/>
      <c r="EZ72" s="79"/>
      <c r="FA72" s="79"/>
      <c r="FB72" s="79"/>
      <c r="FC72" s="79"/>
      <c r="FD72" s="79"/>
      <c r="FE72" s="79"/>
      <c r="FF72" s="79"/>
      <c r="FG72" s="79"/>
      <c r="FH72" s="79"/>
      <c r="FI72" s="79"/>
      <c r="FJ72" s="79"/>
      <c r="FK72" s="79"/>
      <c r="FL72" s="79"/>
      <c r="FM72" s="79"/>
      <c r="FN72" s="79"/>
      <c r="FO72" s="79"/>
      <c r="FP72" s="79"/>
      <c r="FQ72" s="79"/>
      <c r="FR72" s="79"/>
      <c r="FS72" s="79"/>
      <c r="FT72" s="79"/>
      <c r="FU72" s="79"/>
      <c r="FV72" s="79"/>
      <c r="FW72" s="79"/>
      <c r="FX72" s="79"/>
      <c r="FY72" s="79"/>
      <c r="FZ72" s="79"/>
      <c r="GA72" s="79"/>
      <c r="GB72" s="79"/>
      <c r="GC72" s="79"/>
      <c r="GD72" s="79"/>
      <c r="GE72" s="79"/>
      <c r="GF72" s="79"/>
      <c r="GG72" s="79"/>
      <c r="GH72" s="79"/>
      <c r="GI72" s="79"/>
      <c r="GJ72" s="79"/>
      <c r="GK72" s="79"/>
      <c r="GL72" s="79"/>
      <c r="GM72" s="79"/>
      <c r="GN72" s="79"/>
      <c r="GO72" s="79"/>
      <c r="GP72" s="79"/>
      <c r="GQ72" s="79"/>
      <c r="GR72" s="79"/>
      <c r="GS72" s="79"/>
      <c r="GT72" s="79"/>
      <c r="GU72" s="79"/>
      <c r="GV72" s="79"/>
      <c r="GW72" s="79"/>
      <c r="GX72" s="79"/>
      <c r="GY72" s="79"/>
      <c r="GZ72" s="79"/>
      <c r="HA72" s="79"/>
      <c r="HB72" s="79"/>
      <c r="HC72" s="79"/>
      <c r="HD72" s="79"/>
      <c r="HE72" s="79"/>
      <c r="HF72" s="79"/>
      <c r="HG72" s="79"/>
      <c r="HH72" s="79"/>
      <c r="HI72" s="79"/>
      <c r="HJ72" s="79"/>
      <c r="HK72" s="79"/>
      <c r="HL72" s="79"/>
      <c r="HM72" s="79"/>
      <c r="HN72" s="79"/>
      <c r="HO72" s="79"/>
      <c r="HP72" s="79"/>
      <c r="HQ72" s="79"/>
      <c r="HR72" s="79"/>
      <c r="HS72" s="79"/>
      <c r="HT72" s="79"/>
      <c r="HU72" s="79"/>
      <c r="HV72" s="79"/>
      <c r="HW72" s="79"/>
      <c r="HX72" s="79"/>
      <c r="HY72" s="79"/>
      <c r="HZ72" s="79"/>
      <c r="IA72" s="79"/>
      <c r="IB72" s="79"/>
      <c r="IC72" s="79"/>
      <c r="ID72" s="79"/>
    </row>
    <row r="73" spans="1:238" s="30" customFormat="1" ht="23.25" customHeight="1">
      <c r="A73" s="154" t="s">
        <v>60</v>
      </c>
      <c r="B73" s="155"/>
      <c r="C73" s="155"/>
      <c r="D73" s="156"/>
      <c r="E73" s="45">
        <f>SUM(E61:E72)</f>
        <v>20169925</v>
      </c>
      <c r="F73" s="114"/>
      <c r="G73" s="45">
        <f>SUM(G61:G72)</f>
        <v>15540000</v>
      </c>
      <c r="H73" s="114"/>
      <c r="I73" s="45">
        <f>SUM(I61:I72)</f>
        <v>35709925</v>
      </c>
      <c r="J73" s="36"/>
      <c r="K73" s="36"/>
      <c r="L73" s="36"/>
      <c r="M73" s="37"/>
      <c r="N73" s="37"/>
      <c r="O73" s="37"/>
    </row>
    <row r="74" spans="1:238" s="94" customFormat="1" ht="26.25" customHeight="1">
      <c r="A74" s="157" t="s">
        <v>61</v>
      </c>
      <c r="B74" s="158"/>
      <c r="C74" s="158"/>
      <c r="D74" s="159"/>
      <c r="E74" s="92">
        <f>E73+E56+E28+E17</f>
        <v>595775960</v>
      </c>
      <c r="F74" s="115"/>
      <c r="G74" s="92">
        <f>G73+G56+G28+G17</f>
        <v>1568751988</v>
      </c>
      <c r="H74" s="115"/>
      <c r="I74" s="92">
        <f>I73+I56+I28+I17</f>
        <v>2164527948</v>
      </c>
      <c r="J74" s="93"/>
      <c r="K74" s="29"/>
      <c r="L74" s="29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</row>
    <row r="75" spans="1:238" s="30" customFormat="1" ht="21.95" customHeight="1">
      <c r="A75" s="153"/>
      <c r="B75" s="153"/>
      <c r="C75" s="95"/>
      <c r="D75" s="95"/>
      <c r="E75" s="96"/>
      <c r="F75" s="96"/>
      <c r="G75" s="96"/>
      <c r="H75" s="96"/>
      <c r="I75" s="97"/>
      <c r="J75" s="29"/>
      <c r="K75" s="29"/>
      <c r="L75" s="29"/>
    </row>
    <row r="76" spans="1:238" s="99" customFormat="1">
      <c r="C76" s="100"/>
      <c r="D76" s="101"/>
    </row>
    <row r="77" spans="1:238" s="99" customFormat="1">
      <c r="C77" s="100"/>
      <c r="D77" s="101"/>
      <c r="E77" s="117"/>
      <c r="F77" s="117"/>
      <c r="G77" s="117"/>
      <c r="H77" s="117"/>
      <c r="I77" s="117"/>
    </row>
    <row r="78" spans="1:238" s="99" customFormat="1">
      <c r="C78" s="100"/>
      <c r="D78" s="101"/>
    </row>
    <row r="79" spans="1:238" s="99" customFormat="1">
      <c r="C79" s="100"/>
      <c r="D79" s="101"/>
      <c r="E79" s="118"/>
      <c r="F79" s="118"/>
      <c r="G79" s="118"/>
      <c r="H79" s="118"/>
      <c r="I79" s="118"/>
    </row>
    <row r="80" spans="1:238" s="99" customFormat="1">
      <c r="C80" s="100"/>
      <c r="D80" s="101"/>
    </row>
    <row r="81" spans="3:4" s="99" customFormat="1">
      <c r="C81" s="100"/>
      <c r="D81" s="101"/>
    </row>
    <row r="82" spans="3:4" s="99" customFormat="1">
      <c r="C82" s="100"/>
      <c r="D82" s="101"/>
    </row>
    <row r="83" spans="3:4" s="99" customFormat="1">
      <c r="C83" s="100"/>
      <c r="D83" s="101"/>
    </row>
    <row r="84" spans="3:4" s="99" customFormat="1">
      <c r="C84" s="100"/>
      <c r="D84" s="101"/>
    </row>
    <row r="85" spans="3:4" s="99" customFormat="1">
      <c r="C85" s="100"/>
      <c r="D85" s="101"/>
    </row>
    <row r="86" spans="3:4" s="99" customFormat="1">
      <c r="C86" s="100"/>
      <c r="D86" s="101"/>
    </row>
    <row r="87" spans="3:4" s="99" customFormat="1">
      <c r="C87" s="100"/>
      <c r="D87" s="101"/>
    </row>
    <row r="88" spans="3:4" s="99" customFormat="1">
      <c r="C88" s="100"/>
      <c r="D88" s="101"/>
    </row>
    <row r="89" spans="3:4" s="99" customFormat="1">
      <c r="C89" s="100"/>
      <c r="D89" s="101"/>
    </row>
    <row r="90" spans="3:4" s="99" customFormat="1">
      <c r="C90" s="100"/>
      <c r="D90" s="101"/>
    </row>
    <row r="91" spans="3:4" s="99" customFormat="1">
      <c r="C91" s="100"/>
      <c r="D91" s="101"/>
    </row>
    <row r="92" spans="3:4" s="99" customFormat="1">
      <c r="C92" s="100"/>
      <c r="D92" s="101"/>
    </row>
    <row r="93" spans="3:4" s="99" customFormat="1">
      <c r="C93" s="100"/>
      <c r="D93" s="101"/>
    </row>
    <row r="94" spans="3:4" s="99" customFormat="1">
      <c r="C94" s="100"/>
      <c r="D94" s="101"/>
    </row>
    <row r="95" spans="3:4" s="99" customFormat="1">
      <c r="C95" s="100"/>
      <c r="D95" s="101"/>
    </row>
    <row r="96" spans="3:4" s="99" customFormat="1">
      <c r="C96" s="100"/>
      <c r="D96" s="101"/>
    </row>
    <row r="97" spans="3:4" s="99" customFormat="1">
      <c r="C97" s="100"/>
      <c r="D97" s="101"/>
    </row>
    <row r="98" spans="3:4" s="99" customFormat="1">
      <c r="C98" s="100"/>
      <c r="D98" s="101"/>
    </row>
    <row r="168" spans="1:12" s="104" customFormat="1">
      <c r="A168" s="98"/>
      <c r="B168" s="98"/>
      <c r="C168" s="102"/>
      <c r="D168" s="103"/>
      <c r="J168" s="105"/>
      <c r="K168" s="105"/>
      <c r="L168" s="105"/>
    </row>
    <row r="170" spans="1:12">
      <c r="A170" s="104"/>
      <c r="B170" s="104"/>
      <c r="C170" s="106"/>
      <c r="D170" s="107"/>
    </row>
    <row r="171" spans="1:12" s="108" customFormat="1">
      <c r="A171" s="98"/>
      <c r="B171" s="98"/>
      <c r="C171" s="102"/>
      <c r="D171" s="103"/>
      <c r="J171" s="109"/>
      <c r="K171" s="109"/>
      <c r="L171" s="109"/>
    </row>
    <row r="173" spans="1:12">
      <c r="A173" s="108"/>
      <c r="B173" s="108"/>
      <c r="C173" s="110"/>
      <c r="D173" s="111"/>
    </row>
  </sheetData>
  <mergeCells count="56">
    <mergeCell ref="F22:F23"/>
    <mergeCell ref="H22:H23"/>
    <mergeCell ref="F61:F62"/>
    <mergeCell ref="C59:D60"/>
    <mergeCell ref="E59:F59"/>
    <mergeCell ref="G59:H59"/>
    <mergeCell ref="A56:D56"/>
    <mergeCell ref="A57:I57"/>
    <mergeCell ref="A58:I58"/>
    <mergeCell ref="A61:A62"/>
    <mergeCell ref="B61:B62"/>
    <mergeCell ref="A59:B60"/>
    <mergeCell ref="B45:B46"/>
    <mergeCell ref="B47:B48"/>
    <mergeCell ref="A51:A54"/>
    <mergeCell ref="B51:B52"/>
    <mergeCell ref="A75:B75"/>
    <mergeCell ref="A73:D73"/>
    <mergeCell ref="A74:D74"/>
    <mergeCell ref="A10:B11"/>
    <mergeCell ref="C10:D11"/>
    <mergeCell ref="A20:B21"/>
    <mergeCell ref="C20:D21"/>
    <mergeCell ref="A31:B32"/>
    <mergeCell ref="A28:D28"/>
    <mergeCell ref="A30:I30"/>
    <mergeCell ref="A17:D17"/>
    <mergeCell ref="A19:I19"/>
    <mergeCell ref="A22:A23"/>
    <mergeCell ref="B22:B23"/>
    <mergeCell ref="E20:F20"/>
    <mergeCell ref="G20:H20"/>
    <mergeCell ref="B53:B54"/>
    <mergeCell ref="B49:B50"/>
    <mergeCell ref="A33:A50"/>
    <mergeCell ref="B33:B34"/>
    <mergeCell ref="B35:B36"/>
    <mergeCell ref="B37:B38"/>
    <mergeCell ref="B39:B40"/>
    <mergeCell ref="B41:B42"/>
    <mergeCell ref="F49:F50"/>
    <mergeCell ref="H51:H52"/>
    <mergeCell ref="H33:H34"/>
    <mergeCell ref="F45:F46"/>
    <mergeCell ref="A4:G4"/>
    <mergeCell ref="A5:I5"/>
    <mergeCell ref="A6:I6"/>
    <mergeCell ref="A7:I7"/>
    <mergeCell ref="A9:I9"/>
    <mergeCell ref="E10:F10"/>
    <mergeCell ref="G10:H10"/>
    <mergeCell ref="C31:D32"/>
    <mergeCell ref="E31:F31"/>
    <mergeCell ref="G31:H31"/>
    <mergeCell ref="F33:F34"/>
    <mergeCell ref="B43:B44"/>
  </mergeCells>
  <dataValidations count="3">
    <dataValidation type="whole" operator="greaterThanOrEqual" allowBlank="1" showInputMessage="1" showErrorMessage="1" error="Preencher apenas com valores inteiros positivos." sqref="E73:I73 E56:I56 E12:I18 E22:E29 F24:F29 F22 G22:G29 I22:I29 H22 H24:H29">
      <formula1>0</formula1>
    </dataValidation>
    <dataValidation type="whole" operator="greaterThanOrEqual" allowBlank="1" showInputMessage="1" showErrorMessage="1" sqref="E74:I74">
      <formula1>0</formula1>
    </dataValidation>
    <dataValidation type="whole" operator="greaterThanOrEqual" allowBlank="1" showInputMessage="1" showErrorMessage="1" error="Preencher apenas com valores inteiros positivos. " sqref="WUZ33:WVA44 WLD33:WLE44 WBH33:WBI44 VRL33:VRM44 VHP33:VHQ44 UXT33:UXU44 UNX33:UNY44 UEB33:UEC44 TUF33:TUG44 TKJ33:TKK44 TAN33:TAO44 SQR33:SQS44 SGV33:SGW44 RWZ33:RXA44 RND33:RNE44 RDH33:RDI44 QTL33:QTM44 QJP33:QJQ44 PZT33:PZU44 PPX33:PPY44 PGB33:PGC44 OWF33:OWG44 OMJ33:OMK44 OCN33:OCO44 NSR33:NSS44 NIV33:NIW44 MYZ33:MZA44 MPD33:MPE44 MFH33:MFI44 LVL33:LVM44 LLP33:LLQ44 LBT33:LBU44 KRX33:KRY44 KIB33:KIC44 JYF33:JYG44 JOJ33:JOK44 JEN33:JEO44 IUR33:IUS44 IKV33:IKW44 IAZ33:IBA44 HRD33:HRE44 HHH33:HHI44 GXL33:GXM44 GNP33:GNQ44 GDT33:GDU44 FTX33:FTY44 FKB33:FKC44 FAF33:FAG44 EQJ33:EQK44 EGN33:EGO44 DWR33:DWS44 DMV33:DMW44 DCZ33:DDA44 CTD33:CTE44 CJH33:CJI44 BZL33:BZM44 BPP33:BPQ44 BFT33:BFU44 AVX33:AVY44 AMB33:AMC44 ACF33:ACG44 SJ33:SK44 IN33:IO44 E61:I72 VRL51:VRM55 VRL47:VRM48 UXT47:UXU48 UNX47:UNY48 UEB47:UEC48 TUF47:TUG48 TKJ47:TKK48 TAN47:TAO48 SQR47:SQS48 SGV47:SGW48 RWZ47:RXA48 RND47:RNE48 RDH47:RDI48 QTL47:QTM48 QJP47:QJQ48 PZT47:PZU48 PPX47:PPY48 PGB47:PGC48 OWF47:OWG48 OMJ47:OMK48 OCN47:OCO48 NSR47:NSS48 NIV47:NIW48 MYZ47:MZA48 MPD47:MPE48 MFH47:MFI48 LVL47:LVM48 LLP47:LLQ48 LBT47:LBU48 KRX47:KRY48 KIB47:KIC48 JYF47:JYG48 JOJ47:JOK48 JEN47:JEO48 IUR47:IUS48 IKV47:IKW48 IAZ47:IBA48 HRD47:HRE48 HHH47:HHI48 GXL47:GXM48 GNP47:GNQ48 GDT47:GDU48 FTX47:FTY48 FKB47:FKC48 FAF47:FAG48 EQJ47:EQK48 EGN47:EGO48 DWR47:DWS48 DMV47:DMW48 DCZ47:DDA48 CTD47:CTE48 CJH47:CJI48 BZL47:BZM48 BPP47:BPQ48 BFT47:BFU48 AVX47:AVY48 AMB47:AMC48 ACF47:ACG48 SJ47:SK48 IN47:IO48 WLD47:WLE48 WUZ47:WVA48 WBH47:WBI48 VHP47:VHQ48 VHP51:VHQ55 WBH51:WBI55 WUZ51:WVA55 WLD51:WLE55 IN51:IO55 SJ51:SK55 ACF51:ACG55 AMB51:AMC55 AVX51:AVY55 BFT51:BFU55 BPP51:BPQ55 BZL51:BZM55 CJH51:CJI55 CTD51:CTE55 DCZ51:DDA55 DMV51:DMW55 DWR51:DWS55 EGN51:EGO55 EQJ51:EQK55 FAF51:FAG55 FKB51:FKC55 FTX51:FTY55 GDT51:GDU55 GNP51:GNQ55 GXL51:GXM55 HHH51:HHI55 HRD51:HRE55 IAZ51:IBA55 IKV51:IKW55 IUR51:IUS55 JEN51:JEO55 JOJ51:JOK55 JYF51:JYG55 KIB51:KIC55 KRX51:KRY55 LBT51:LBU55 LLP51:LLQ55 LVL51:LVM55 MFH51:MFI55 MPD51:MPE55 MYZ51:MZA55 NIV51:NIW55 NSR51:NSS55 OCN51:OCO55 OMJ51:OMK55 OWF51:OWG55 PGB51:PGC55 PPX51:PPY55 PZT51:PZU55 QJP51:QJQ55 QTL51:QTM55 RDH51:RDI55 RND51:RNE55 RWZ51:RXA55 SGV51:SGW55 SQR51:SQS55 TAN51:TAO55 TKJ51:TKK55 TUF51:TUG55 UEB51:UEC55 UNX51:UNY55 UXT51:UXU55 E33:E55 G33:I55 F33 F35:F55">
      <formula1>0</formula1>
    </dataValidation>
  </dataValidations>
  <pageMargins left="0.15748031496062992" right="0.23622047244094491" top="0.55118110236220474" bottom="0.15748031496062992" header="0.35433070866141736" footer="0.15748031496062992"/>
  <pageSetup paperSize="9" scale="42" orientation="portrait" verticalDpi="300" r:id="rId1"/>
  <headerFooter alignWithMargins="0">
    <oddFooter>&amp;C&amp;F &amp;A&amp;R&amp;D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Usuário do Windows</cp:lastModifiedBy>
  <dcterms:created xsi:type="dcterms:W3CDTF">2014-08-13T20:03:29Z</dcterms:created>
  <dcterms:modified xsi:type="dcterms:W3CDTF">2017-08-18T19:55:37Z</dcterms:modified>
</cp:coreProperties>
</file>