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" yWindow="30" windowWidth="2374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GND'!$A$1:$I$82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E82" i="1" l="1"/>
  <c r="I82" i="1"/>
  <c r="G82" i="1"/>
  <c r="G81" i="1"/>
  <c r="E81" i="1"/>
  <c r="I80" i="1"/>
  <c r="I81" i="1" s="1"/>
  <c r="E34" i="1" l="1"/>
  <c r="I23" i="1" l="1"/>
  <c r="I52" i="1"/>
  <c r="I53" i="1" l="1"/>
  <c r="I35" i="1" l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4" i="1"/>
  <c r="I55" i="1"/>
  <c r="I56" i="1"/>
  <c r="I57" i="1"/>
  <c r="I66" i="1"/>
  <c r="I65" i="1"/>
  <c r="I73" i="1"/>
  <c r="I74" i="1"/>
  <c r="G75" i="1"/>
  <c r="E75" i="1"/>
  <c r="I63" i="1"/>
  <c r="I64" i="1"/>
  <c r="G29" i="1"/>
  <c r="G17" i="1"/>
  <c r="E17" i="1"/>
  <c r="G58" i="1"/>
  <c r="I72" i="1"/>
  <c r="I71" i="1"/>
  <c r="I70" i="1"/>
  <c r="I69" i="1"/>
  <c r="I68" i="1"/>
  <c r="I67" i="1"/>
  <c r="I34" i="1"/>
  <c r="I28" i="1"/>
  <c r="I27" i="1"/>
  <c r="I26" i="1"/>
  <c r="I25" i="1"/>
  <c r="I24" i="1"/>
  <c r="I22" i="1"/>
  <c r="I16" i="1"/>
  <c r="I15" i="1"/>
  <c r="I14" i="1"/>
  <c r="I13" i="1"/>
  <c r="I12" i="1"/>
  <c r="I75" i="1" l="1"/>
  <c r="I17" i="1"/>
  <c r="I29" i="1"/>
  <c r="I58" i="1"/>
  <c r="E58" i="1"/>
  <c r="E29" i="1"/>
</calcChain>
</file>

<file path=xl/sharedStrings.xml><?xml version="1.0" encoding="utf-8"?>
<sst xmlns="http://schemas.openxmlformats.org/spreadsheetml/2006/main" count="219" uniqueCount="86">
  <si>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</si>
  <si>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</si>
  <si>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</si>
  <si>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</si>
  <si>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</si>
  <si>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</si>
  <si>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</si>
  <si>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</si>
  <si>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</si>
  <si>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</si>
  <si>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</si>
  <si>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</si>
  <si>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</si>
  <si>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</si>
  <si>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</si>
  <si>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</si>
  <si>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</si>
  <si>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</si>
  <si>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</si>
  <si>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</si>
  <si>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</si>
  <si>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</si>
  <si>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TOTAL DE BENEFÍCIOS</t>
  </si>
  <si>
    <t>ATIVIDADES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</si>
  <si>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</si>
  <si>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</si>
  <si>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</si>
  <si>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</si>
  <si>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</si>
  <si>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</si>
  <si>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</si>
  <si>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</si>
  <si>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COMUNICAÇÃO E DIVULGAÇÃO INSTITUCIONAL - PO 0001</t>
  </si>
  <si>
    <t>RÁDIO E TV JUSTIÇA - PO 0002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</si>
  <si>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</si>
  <si>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</si>
  <si>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</si>
  <si>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</si>
  <si>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</si>
  <si>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</si>
  <si>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</si>
  <si>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</si>
  <si>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</si>
  <si>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</si>
  <si>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</si>
  <si>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</si>
  <si>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</si>
  <si>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</si>
  <si>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</si>
  <si>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</si>
  <si>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</si>
  <si>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</si>
  <si>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</si>
  <si>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</si>
  <si>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</si>
  <si>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</si>
  <si>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</si>
  <si>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</si>
  <si>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</si>
  <si>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</si>
  <si>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</si>
  <si>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REFORMA DO JUIZADO ESPECIAL FEDERAL DE SÃO PAULO - SP -  2ª ETAPA</t>
  </si>
  <si>
    <t>REFORMA DO FÓRUM CÍVEL DE SÃO PAULO - SP</t>
  </si>
  <si>
    <t>216H</t>
  </si>
  <si>
    <t>REFORMA DO EDIFÍCIO-SEDE DO TRIBUNAL REGIONAL FEDERAL DA 3ª REGIÃO EM SÃO PAULO - SP (2a Etapa)</t>
  </si>
  <si>
    <t>REFORMA DO FORUM FEDERAL DE SANTOS - SP</t>
  </si>
  <si>
    <t>15NZ</t>
  </si>
  <si>
    <t>15NX</t>
  </si>
  <si>
    <t>212B</t>
  </si>
  <si>
    <t>AUXÍLIO-TRANSPORTE DE CIVIS  - PO0003</t>
  </si>
  <si>
    <t>AUXÍLIO-ALIMENTAÇÃO DE CIVIS - PO0005</t>
  </si>
  <si>
    <t>AUXÍLIO-FUNERAL E NATALIDADE DE CIVIS - PO0009</t>
  </si>
  <si>
    <t>0536</t>
  </si>
  <si>
    <t>PROPOSTA ORÇAMENTÁRIA DAS UNIDADES DA JUSTIÇA FEDERAL PARA 2019</t>
  </si>
  <si>
    <t>REFORMA DO FÓRUM PRESIDENTE PRUDENTE - SP</t>
  </si>
  <si>
    <t>15fz</t>
  </si>
  <si>
    <t>15QA</t>
  </si>
  <si>
    <t>REFORMA DO FORUM FEDERAL DE BARUERI - SP</t>
  </si>
  <si>
    <t>ASSISTÊNCIA MEDICA E ODONTOLÓGICA DE CIVIS - COMPLEMENTAÇÃO DA UNIÃO PO 0001</t>
  </si>
  <si>
    <t>AMOS - EXAMES PERIÓDICOS PO 0002</t>
  </si>
  <si>
    <t>AJUDA DE CUSTO PARA MORADIA MAGISTRADOS PO AMMM</t>
  </si>
  <si>
    <t>AJUDA DE CUSTO PARA MORADIA OUTROS AGENTES PO AMOA</t>
  </si>
  <si>
    <t>JULGAMENTO DE CAUSAS NA JUSTIÇA FEDERAL - PO 0000</t>
  </si>
  <si>
    <t>OPERAÇÕES ESPECIAIS</t>
  </si>
  <si>
    <r>
      <t>BENEFÍCIOS E PENSÕES INDENIZATÓRIAS</t>
    </r>
    <r>
      <rPr>
        <b/>
        <sz val="11"/>
        <color indexed="8"/>
        <rFont val="Arial"/>
        <family val="2"/>
      </rPr>
      <t xml:space="preserve"> (OPERAÇÕES ESPECIAIS)</t>
    </r>
  </si>
  <si>
    <t>TOTAL DE OPERAÇÕES ESPECIAIS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</si>
</sst>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212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168" fontId="21" fillId="0" borderId="0" xfId="2790" applyNumberFormat="1" applyFont="1" applyAlignment="1" applyProtection="1">
      <alignment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8" borderId="6" xfId="0" applyNumberFormat="1" applyFont="1" applyFill="1" applyBorder="1" applyAlignment="1" applyProtection="1">
      <alignment vertical="center" wrapText="1"/>
      <protection locked="0"/>
    </xf>
    <xf numFmtId="0" fontId="14" fillId="7" borderId="13" xfId="0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164" fontId="16" fillId="8" borderId="2" xfId="0" applyNumberFormat="1" applyFont="1" applyFill="1" applyBorder="1" applyAlignment="1" applyProtection="1">
      <alignment horizontal="right" vertical="center"/>
      <protection locked="0"/>
    </xf>
    <xf numFmtId="164" fontId="16" fillId="8" borderId="4" xfId="0" applyNumberFormat="1" applyFont="1" applyFill="1" applyBorder="1" applyAlignment="1" applyProtection="1">
      <alignment horizontal="right" vertical="center"/>
      <protection locked="0"/>
    </xf>
    <xf numFmtId="49" fontId="12" fillId="6" borderId="6" xfId="0" applyNumberFormat="1" applyFont="1" applyFill="1" applyBorder="1" applyAlignment="1" applyProtection="1">
      <alignment horizontal="center" vertical="center" wrapText="1"/>
    </xf>
    <xf numFmtId="164" fontId="16" fillId="8" borderId="3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164" fontId="16" fillId="0" borderId="5" xfId="0" applyNumberFormat="1" applyFont="1" applyFill="1" applyBorder="1" applyAlignment="1" applyProtection="1">
      <alignment horizontal="right" vertical="center"/>
      <protection locked="0"/>
    </xf>
    <xf numFmtId="49" fontId="18" fillId="0" borderId="14" xfId="0" applyNumberFormat="1" applyFont="1" applyFill="1" applyBorder="1" applyAlignment="1" applyProtection="1">
      <alignment horizontal="left" vertical="center" wrapText="1"/>
      <protection locked="0"/>
    </xf>
    <xf numFmtId="49" fontId="19" fillId="0" borderId="5" xfId="0" applyNumberFormat="1" applyFont="1" applyFill="1" applyBorder="1" applyAlignment="1" applyProtection="1">
      <alignment horizontal="left" vertical="center"/>
      <protection locked="0"/>
    </xf>
    <xf numFmtId="164" fontId="18" fillId="0" borderId="5" xfId="0" applyNumberFormat="1" applyFont="1" applyFill="1" applyBorder="1" applyAlignment="1" applyProtection="1">
      <alignment horizontal="right" vertical="center"/>
      <protection locked="0"/>
    </xf>
    <xf numFmtId="3" fontId="18" fillId="0" borderId="13" xfId="0" applyNumberFormat="1" applyFont="1" applyFill="1" applyBorder="1" applyAlignment="1" applyProtection="1">
      <alignment horizontal="center" vertical="center"/>
      <protection locked="0"/>
    </xf>
    <xf numFmtId="164" fontId="18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4" xfId="0" applyFont="1" applyFill="1" applyBorder="1" applyAlignment="1" applyProtection="1">
      <alignment horizontal="left" vertical="center" wrapText="1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49" fontId="14" fillId="8" borderId="5" xfId="0" applyNumberFormat="1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vertical="center" wrapText="1"/>
      <protection locked="0"/>
    </xf>
    <xf numFmtId="49" fontId="17" fillId="8" borderId="4" xfId="0" applyNumberFormat="1" applyFont="1" applyFill="1" applyBorder="1" applyAlignment="1" applyProtection="1">
      <alignment horizontal="center" vertical="center"/>
      <protection locked="0"/>
    </xf>
  </cellXfs>
  <cellStyles count="2844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" xfId="2790" builtinId="3"/>
    <cellStyle name="Vírgula 10" xfId="2791"/>
    <cellStyle name="Vírgula 11" xfId="2792"/>
    <cellStyle name="Vírgula 12" xfId="2793"/>
    <cellStyle name="Vírgula 13" xfId="2794"/>
    <cellStyle name="Vírgula 14" xfId="2795"/>
    <cellStyle name="Vírgula 15" xfId="2796"/>
    <cellStyle name="Vírgula 16" xfId="2797"/>
    <cellStyle name="Vírgula 17" xfId="2798"/>
    <cellStyle name="Vírgula 18" xfId="2799"/>
    <cellStyle name="Vírgula 2" xfId="2800"/>
    <cellStyle name="Vírgula 2 2" xfId="2801"/>
    <cellStyle name="Vírgula 2 2 2" xfId="2802"/>
    <cellStyle name="Vírgula 2 2 3" xfId="2803"/>
    <cellStyle name="Vírgula 2 2 4" xfId="2804"/>
    <cellStyle name="Vírgula 2 2 5" xfId="2805"/>
    <cellStyle name="Vírgula 2 3" xfId="2806"/>
    <cellStyle name="Vírgula 2 4" xfId="2807"/>
    <cellStyle name="Vírgula 2 5" xfId="2808"/>
    <cellStyle name="Vírgula 2 6" xfId="2809"/>
    <cellStyle name="Vírgula 3" xfId="2810"/>
    <cellStyle name="Vírgula 4" xfId="2811"/>
    <cellStyle name="Vírgula 5" xfId="2812"/>
    <cellStyle name="Vírgula 6" xfId="2813"/>
    <cellStyle name="Vírgula 7" xfId="2814"/>
    <cellStyle name="Vírgula 8" xfId="2815"/>
    <cellStyle name="Vírgula 9" xfId="2816"/>
    <cellStyle name="Vírgula0" xfId="2817"/>
    <cellStyle name="Vírgula0 10" xfId="2818"/>
    <cellStyle name="Vírgula0 11" xfId="2819"/>
    <cellStyle name="Vírgula0 12" xfId="2820"/>
    <cellStyle name="Vírgula0 13" xfId="2821"/>
    <cellStyle name="Vírgula0 14" xfId="2822"/>
    <cellStyle name="Vírgula0 15" xfId="2823"/>
    <cellStyle name="Vírgula0 16" xfId="2824"/>
    <cellStyle name="Vírgula0 17" xfId="2825"/>
    <cellStyle name="Vírgula0 18" xfId="2826"/>
    <cellStyle name="Vírgula0 2" xfId="2827"/>
    <cellStyle name="Vírgula0 2 2" xfId="2828"/>
    <cellStyle name="Vírgula0 2 2 2" xfId="2829"/>
    <cellStyle name="Vírgula0 2 2 3" xfId="2830"/>
    <cellStyle name="Vírgula0 2 2 4" xfId="2831"/>
    <cellStyle name="Vírgula0 2 2 5" xfId="2832"/>
    <cellStyle name="Vírgula0 2 3" xfId="2833"/>
    <cellStyle name="Vírgula0 2 4" xfId="2834"/>
    <cellStyle name="Vírgula0 2 5" xfId="2835"/>
    <cellStyle name="Vírgula0 2 6" xfId="2836"/>
    <cellStyle name="Vírgula0 3" xfId="2837"/>
    <cellStyle name="Vírgula0 4" xfId="2838"/>
    <cellStyle name="Vírgula0 5" xfId="2839"/>
    <cellStyle name="Vírgula0 6" xfId="2840"/>
    <cellStyle name="Vírgula0 7" xfId="2841"/>
    <cellStyle name="Vírgula0 8" xfId="2842"/>
    <cellStyle name="Vírgula0 9" xfId="28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81"/>
  <sheetViews>
    <sheetView showGridLines="0" tabSelected="1" topLeftCell="A50" zoomScaleNormal="100" zoomScaleSheetLayoutView="80" workbookViewId="0">
      <selection activeCell="D24" sqref="D24"/>
    </sheetView>
  </sheetViews>
  <sheetFormatPr defaultColWidth="9.140625" defaultRowHeight="18"/>
  <cols>
    <col min="1" max="1" width="10.140625" style="94" customWidth="1"/>
    <col min="2" max="2" width="57.42578125" style="94" customWidth="1"/>
    <col min="3" max="3" width="9.42578125" style="98" customWidth="1"/>
    <col min="4" max="4" width="33.28515625" style="99" customWidth="1"/>
    <col min="5" max="5" width="22" style="94" customWidth="1"/>
    <col min="6" max="6" width="14.28515625" style="94" customWidth="1"/>
    <col min="7" max="7" width="22.140625" style="94" customWidth="1"/>
    <col min="8" max="8" width="13.5703125" style="94" customWidth="1"/>
    <col min="9" max="9" width="20.7109375" style="94" customWidth="1"/>
    <col min="10" max="10" width="14" style="95" bestFit="1" customWidth="1"/>
    <col min="11" max="12" width="13.28515625" style="95" customWidth="1"/>
    <col min="13" max="234" width="13.28515625" style="94" customWidth="1"/>
    <col min="235" max="235" width="10.140625" style="94" customWidth="1"/>
    <col min="236" max="236" width="53.5703125" style="94" customWidth="1"/>
    <col min="237" max="237" width="12.7109375" style="94" customWidth="1"/>
    <col min="238" max="16384" width="9.140625" style="94"/>
  </cols>
  <sheetData>
    <row r="1" spans="1:15" s="6" customFormat="1">
      <c r="A1" s="1" t="s">
        <v>58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57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154"/>
      <c r="B4" s="154"/>
      <c r="C4" s="154"/>
      <c r="D4" s="154"/>
      <c r="E4" s="154"/>
      <c r="F4" s="154"/>
      <c r="G4" s="154"/>
      <c r="H4" s="108"/>
      <c r="J4" s="7"/>
      <c r="K4" s="7"/>
      <c r="L4" s="7"/>
    </row>
    <row r="5" spans="1:15" s="12" customFormat="1" ht="21.75" customHeight="1">
      <c r="A5" s="154" t="s">
        <v>73</v>
      </c>
      <c r="B5" s="154"/>
      <c r="C5" s="154"/>
      <c r="D5" s="154"/>
      <c r="E5" s="154"/>
      <c r="F5" s="154"/>
      <c r="G5" s="154"/>
      <c r="H5" s="154"/>
      <c r="I5" s="154"/>
      <c r="J5" s="11"/>
      <c r="K5" s="11"/>
      <c r="L5" s="11"/>
    </row>
    <row r="6" spans="1:15" s="6" customFormat="1" ht="21" customHeight="1">
      <c r="A6" s="155" t="s">
        <v>0</v>
      </c>
      <c r="B6" s="155"/>
      <c r="C6" s="155"/>
      <c r="D6" s="155"/>
      <c r="E6" s="155"/>
      <c r="F6" s="155"/>
      <c r="G6" s="155"/>
      <c r="H6" s="155"/>
      <c r="I6" s="155"/>
      <c r="J6" s="7"/>
      <c r="K6" s="7"/>
      <c r="L6" s="7"/>
    </row>
    <row r="7" spans="1:15" s="14" customFormat="1" ht="22.5" customHeight="1">
      <c r="A7" s="156"/>
      <c r="B7" s="156"/>
      <c r="C7" s="156"/>
      <c r="D7" s="156"/>
      <c r="E7" s="156"/>
      <c r="F7" s="156"/>
      <c r="G7" s="156"/>
      <c r="H7" s="156"/>
      <c r="I7" s="156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157" t="s">
        <v>1</v>
      </c>
      <c r="B9" s="158"/>
      <c r="C9" s="158"/>
      <c r="D9" s="158"/>
      <c r="E9" s="158"/>
      <c r="F9" s="158"/>
      <c r="G9" s="158"/>
      <c r="H9" s="158"/>
      <c r="I9" s="159"/>
      <c r="J9" s="20"/>
      <c r="K9" s="20"/>
      <c r="L9" s="20"/>
    </row>
    <row r="10" spans="1:15" s="23" customFormat="1" ht="23.25" customHeight="1">
      <c r="A10" s="146" t="s">
        <v>51</v>
      </c>
      <c r="B10" s="147"/>
      <c r="C10" s="150" t="s">
        <v>52</v>
      </c>
      <c r="D10" s="151"/>
      <c r="E10" s="144" t="s">
        <v>53</v>
      </c>
      <c r="F10" s="145"/>
      <c r="G10" s="144" t="s">
        <v>54</v>
      </c>
      <c r="H10" s="145"/>
      <c r="I10" s="21" t="s">
        <v>2</v>
      </c>
      <c r="J10" s="22"/>
      <c r="K10" s="22"/>
      <c r="L10" s="22"/>
    </row>
    <row r="11" spans="1:15" s="23" customFormat="1" ht="33.75" customHeight="1">
      <c r="A11" s="148"/>
      <c r="B11" s="149"/>
      <c r="C11" s="152"/>
      <c r="D11" s="153"/>
      <c r="E11" s="21" t="s">
        <v>60</v>
      </c>
      <c r="F11" s="21" t="s">
        <v>59</v>
      </c>
      <c r="G11" s="21" t="s">
        <v>55</v>
      </c>
      <c r="H11" s="21" t="s">
        <v>56</v>
      </c>
      <c r="I11" s="21" t="s">
        <v>55</v>
      </c>
      <c r="J11" s="22"/>
      <c r="K11" s="22"/>
      <c r="L11" s="22"/>
    </row>
    <row r="12" spans="1:15" s="30" customFormat="1" ht="24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396400000</v>
      </c>
      <c r="F12" s="28">
        <v>1836</v>
      </c>
      <c r="G12" s="28">
        <v>1083500000</v>
      </c>
      <c r="H12" s="28">
        <v>5129</v>
      </c>
      <c r="I12" s="28">
        <f>E12+G12</f>
        <v>1479900000</v>
      </c>
      <c r="J12" s="29"/>
      <c r="K12" s="29"/>
      <c r="L12" s="29"/>
    </row>
    <row r="13" spans="1:15" s="37" customFormat="1" ht="42" customHeight="1">
      <c r="A13" s="109" t="s">
        <v>7</v>
      </c>
      <c r="B13" s="32" t="s">
        <v>8</v>
      </c>
      <c r="C13" s="33" t="s">
        <v>5</v>
      </c>
      <c r="D13" s="34" t="s">
        <v>6</v>
      </c>
      <c r="E13" s="54">
        <v>69200000</v>
      </c>
      <c r="F13" s="54"/>
      <c r="G13" s="54">
        <v>196000000</v>
      </c>
      <c r="H13" s="54"/>
      <c r="I13" s="54">
        <f t="shared" ref="I13:I16" si="0">E13+G13</f>
        <v>265200000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112800000</v>
      </c>
      <c r="F16" s="28">
        <v>544</v>
      </c>
      <c r="G16" s="28">
        <v>216700000</v>
      </c>
      <c r="H16" s="28">
        <v>1012</v>
      </c>
      <c r="I16" s="28">
        <f t="shared" si="0"/>
        <v>329500000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65" t="s">
        <v>15</v>
      </c>
      <c r="B17" s="166"/>
      <c r="C17" s="166"/>
      <c r="D17" s="167"/>
      <c r="E17" s="45">
        <f>SUM(E12:E16)</f>
        <v>578400000</v>
      </c>
      <c r="F17" s="110"/>
      <c r="G17" s="45">
        <f t="shared" ref="G17:I17" si="1">SUM(G12:G16)</f>
        <v>1496200000</v>
      </c>
      <c r="H17" s="110"/>
      <c r="I17" s="45">
        <f t="shared" si="1"/>
        <v>2074600000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68" t="s">
        <v>16</v>
      </c>
      <c r="B19" s="169"/>
      <c r="C19" s="169"/>
      <c r="D19" s="169"/>
      <c r="E19" s="169"/>
      <c r="F19" s="169"/>
      <c r="G19" s="169"/>
      <c r="H19" s="169"/>
      <c r="I19" s="170"/>
      <c r="J19" s="20"/>
      <c r="K19" s="20"/>
      <c r="L19" s="20"/>
    </row>
    <row r="20" spans="1:15" s="23" customFormat="1" ht="23.25" customHeight="1">
      <c r="A20" s="146" t="s">
        <v>51</v>
      </c>
      <c r="B20" s="147"/>
      <c r="C20" s="150" t="s">
        <v>52</v>
      </c>
      <c r="D20" s="151"/>
      <c r="E20" s="144" t="s">
        <v>53</v>
      </c>
      <c r="F20" s="145"/>
      <c r="G20" s="144" t="s">
        <v>54</v>
      </c>
      <c r="H20" s="145"/>
      <c r="I20" s="21" t="s">
        <v>2</v>
      </c>
      <c r="J20" s="22"/>
      <c r="K20" s="22"/>
      <c r="L20" s="22"/>
    </row>
    <row r="21" spans="1:15" s="23" customFormat="1" ht="23.25" customHeight="1">
      <c r="A21" s="148"/>
      <c r="B21" s="149"/>
      <c r="C21" s="152"/>
      <c r="D21" s="153"/>
      <c r="E21" s="21" t="s">
        <v>55</v>
      </c>
      <c r="F21" s="135" t="s">
        <v>56</v>
      </c>
      <c r="G21" s="21" t="s">
        <v>55</v>
      </c>
      <c r="H21" s="135" t="s">
        <v>56</v>
      </c>
      <c r="I21" s="21" t="s">
        <v>55</v>
      </c>
      <c r="J21" s="22"/>
      <c r="K21" s="22"/>
      <c r="L21" s="22"/>
    </row>
    <row r="22" spans="1:15" s="30" customFormat="1" ht="15" customHeight="1">
      <c r="A22" s="171">
        <v>2004</v>
      </c>
      <c r="B22" s="174" t="s">
        <v>78</v>
      </c>
      <c r="C22" s="52" t="s">
        <v>17</v>
      </c>
      <c r="D22" s="53" t="s">
        <v>18</v>
      </c>
      <c r="E22" s="133">
        <v>12229680</v>
      </c>
      <c r="F22" s="176">
        <v>4746</v>
      </c>
      <c r="G22" s="136">
        <v>33155580</v>
      </c>
      <c r="H22" s="176">
        <v>12851</v>
      </c>
      <c r="I22" s="134">
        <f>E22+G22</f>
        <v>45385260</v>
      </c>
      <c r="J22" s="29"/>
      <c r="K22" s="29"/>
      <c r="L22" s="29"/>
    </row>
    <row r="23" spans="1:15" s="30" customFormat="1" ht="15" customHeight="1">
      <c r="A23" s="172"/>
      <c r="B23" s="175"/>
      <c r="C23" s="52" t="s">
        <v>19</v>
      </c>
      <c r="D23" s="53" t="s">
        <v>20</v>
      </c>
      <c r="E23" s="133">
        <v>15000</v>
      </c>
      <c r="F23" s="177"/>
      <c r="G23" s="136"/>
      <c r="H23" s="177"/>
      <c r="I23" s="134">
        <f t="shared" ref="I23:I28" si="2">E23+G23</f>
        <v>15000</v>
      </c>
      <c r="J23" s="29"/>
      <c r="K23" s="29"/>
      <c r="L23" s="29"/>
    </row>
    <row r="24" spans="1:15" s="37" customFormat="1" ht="15" customHeight="1">
      <c r="A24" s="173"/>
      <c r="B24" s="58" t="s">
        <v>79</v>
      </c>
      <c r="C24" s="52" t="s">
        <v>17</v>
      </c>
      <c r="D24" s="53" t="s">
        <v>18</v>
      </c>
      <c r="E24" s="54">
        <v>413100</v>
      </c>
      <c r="F24" s="130">
        <v>1836</v>
      </c>
      <c r="G24" s="54">
        <v>1154025</v>
      </c>
      <c r="H24" s="130">
        <v>5129</v>
      </c>
      <c r="I24" s="54">
        <f t="shared" si="2"/>
        <v>1567125</v>
      </c>
      <c r="J24" s="36"/>
      <c r="K24" s="36"/>
      <c r="L24" s="36"/>
    </row>
    <row r="25" spans="1:15" s="37" customFormat="1" ht="28.5" customHeight="1">
      <c r="A25" s="178" t="s">
        <v>68</v>
      </c>
      <c r="B25" s="55" t="s">
        <v>21</v>
      </c>
      <c r="C25" s="56" t="s">
        <v>17</v>
      </c>
      <c r="D25" s="57" t="s">
        <v>18</v>
      </c>
      <c r="E25" s="28">
        <v>1960245</v>
      </c>
      <c r="F25" s="117">
        <v>227</v>
      </c>
      <c r="G25" s="28">
        <v>7106967</v>
      </c>
      <c r="H25" s="117">
        <v>823</v>
      </c>
      <c r="I25" s="28">
        <f t="shared" si="2"/>
        <v>9067212</v>
      </c>
      <c r="J25" s="36"/>
      <c r="K25" s="36"/>
      <c r="L25" s="36"/>
    </row>
    <row r="26" spans="1:15" s="37" customFormat="1" ht="20.25" customHeight="1">
      <c r="A26" s="179"/>
      <c r="B26" s="58" t="s">
        <v>69</v>
      </c>
      <c r="C26" s="52" t="s">
        <v>17</v>
      </c>
      <c r="D26" s="53" t="s">
        <v>18</v>
      </c>
      <c r="E26" s="54">
        <v>1581580</v>
      </c>
      <c r="F26" s="118">
        <v>553</v>
      </c>
      <c r="G26" s="54">
        <v>2248400</v>
      </c>
      <c r="H26" s="118">
        <v>730</v>
      </c>
      <c r="I26" s="54">
        <f t="shared" si="2"/>
        <v>3829980</v>
      </c>
      <c r="J26" s="36"/>
      <c r="K26" s="36"/>
      <c r="L26" s="36"/>
    </row>
    <row r="27" spans="1:15" s="30" customFormat="1" ht="15" customHeight="1">
      <c r="A27" s="179"/>
      <c r="B27" s="55" t="s">
        <v>70</v>
      </c>
      <c r="C27" s="56" t="s">
        <v>17</v>
      </c>
      <c r="D27" s="57" t="s">
        <v>18</v>
      </c>
      <c r="E27" s="28">
        <v>20072724</v>
      </c>
      <c r="F27" s="117">
        <v>1838</v>
      </c>
      <c r="G27" s="28">
        <v>53075866</v>
      </c>
      <c r="H27" s="117">
        <v>4860</v>
      </c>
      <c r="I27" s="28">
        <f t="shared" si="2"/>
        <v>73148590</v>
      </c>
      <c r="J27" s="29"/>
      <c r="K27" s="29"/>
      <c r="L27" s="29"/>
    </row>
    <row r="28" spans="1:15" s="30" customFormat="1" ht="15" customHeight="1">
      <c r="A28" s="180"/>
      <c r="B28" s="58" t="s">
        <v>71</v>
      </c>
      <c r="C28" s="52" t="s">
        <v>17</v>
      </c>
      <c r="D28" s="53" t="s">
        <v>18</v>
      </c>
      <c r="E28" s="54">
        <v>229198</v>
      </c>
      <c r="F28" s="118"/>
      <c r="G28" s="54">
        <v>494523</v>
      </c>
      <c r="H28" s="118"/>
      <c r="I28" s="54">
        <f t="shared" si="2"/>
        <v>723721</v>
      </c>
      <c r="J28" s="29"/>
      <c r="K28" s="29"/>
      <c r="L28" s="29"/>
    </row>
    <row r="29" spans="1:15" s="30" customFormat="1" ht="21" customHeight="1">
      <c r="A29" s="165" t="s">
        <v>22</v>
      </c>
      <c r="B29" s="166"/>
      <c r="C29" s="166"/>
      <c r="D29" s="167"/>
      <c r="E29" s="45">
        <f>SUM(E22:E28)</f>
        <v>36501527</v>
      </c>
      <c r="F29" s="110"/>
      <c r="G29" s="45">
        <f>SUM(G22:G28)</f>
        <v>97235361</v>
      </c>
      <c r="H29" s="110"/>
      <c r="I29" s="45">
        <f t="shared" ref="I29" si="3">SUM(I22:I28)</f>
        <v>133736888</v>
      </c>
      <c r="J29" s="36"/>
      <c r="K29" s="36"/>
      <c r="L29" s="36"/>
      <c r="M29" s="37"/>
      <c r="N29" s="37"/>
      <c r="O29" s="37"/>
    </row>
    <row r="30" spans="1:15" s="30" customFormat="1" ht="15" customHeight="1">
      <c r="A30" s="59"/>
      <c r="B30" s="60"/>
      <c r="C30" s="61"/>
      <c r="D30" s="62"/>
      <c r="E30" s="63"/>
      <c r="F30" s="63"/>
      <c r="G30" s="63"/>
      <c r="H30" s="63"/>
      <c r="I30" s="64"/>
      <c r="J30" s="29"/>
      <c r="K30" s="29"/>
      <c r="L30" s="29"/>
    </row>
    <row r="31" spans="1:15" s="19" customFormat="1" ht="24.75" customHeight="1">
      <c r="A31" s="168" t="s">
        <v>23</v>
      </c>
      <c r="B31" s="169"/>
      <c r="C31" s="169"/>
      <c r="D31" s="169"/>
      <c r="E31" s="169"/>
      <c r="F31" s="169"/>
      <c r="G31" s="169"/>
      <c r="H31" s="169"/>
      <c r="I31" s="170"/>
      <c r="J31" s="20"/>
      <c r="K31" s="20"/>
      <c r="L31" s="20"/>
    </row>
    <row r="32" spans="1:15" s="23" customFormat="1" ht="23.25" customHeight="1">
      <c r="A32" s="146" t="s">
        <v>51</v>
      </c>
      <c r="B32" s="147"/>
      <c r="C32" s="150" t="s">
        <v>52</v>
      </c>
      <c r="D32" s="151"/>
      <c r="E32" s="144" t="s">
        <v>53</v>
      </c>
      <c r="F32" s="145"/>
      <c r="G32" s="144" t="s">
        <v>54</v>
      </c>
      <c r="H32" s="145"/>
      <c r="I32" s="21" t="s">
        <v>2</v>
      </c>
      <c r="J32" s="22"/>
      <c r="K32" s="22"/>
      <c r="L32" s="22"/>
    </row>
    <row r="33" spans="1:12" s="23" customFormat="1" ht="23.25" customHeight="1">
      <c r="A33" s="148"/>
      <c r="B33" s="149"/>
      <c r="C33" s="152"/>
      <c r="D33" s="153"/>
      <c r="E33" s="21" t="s">
        <v>55</v>
      </c>
      <c r="F33" s="21" t="s">
        <v>56</v>
      </c>
      <c r="G33" s="21" t="s">
        <v>55</v>
      </c>
      <c r="H33" s="21" t="s">
        <v>56</v>
      </c>
      <c r="I33" s="21" t="s">
        <v>55</v>
      </c>
      <c r="J33" s="22"/>
      <c r="K33" s="22"/>
      <c r="L33" s="22"/>
    </row>
    <row r="34" spans="1:12" s="29" customFormat="1" ht="15">
      <c r="A34" s="199">
        <v>4257</v>
      </c>
      <c r="B34" s="163" t="s">
        <v>82</v>
      </c>
      <c r="C34" s="65" t="s">
        <v>17</v>
      </c>
      <c r="D34" s="116" t="s">
        <v>18</v>
      </c>
      <c r="E34" s="66">
        <f>51094906+19319</f>
        <v>51114225</v>
      </c>
      <c r="F34" s="183">
        <v>311951</v>
      </c>
      <c r="G34" s="66">
        <v>134204660</v>
      </c>
      <c r="H34" s="181">
        <v>741900</v>
      </c>
      <c r="I34" s="66">
        <f>E34+G34</f>
        <v>185318885</v>
      </c>
    </row>
    <row r="35" spans="1:12" s="29" customFormat="1" ht="15" customHeight="1">
      <c r="A35" s="200"/>
      <c r="B35" s="163"/>
      <c r="C35" s="65" t="s">
        <v>19</v>
      </c>
      <c r="D35" s="67" t="s">
        <v>20</v>
      </c>
      <c r="E35" s="66">
        <v>1312785</v>
      </c>
      <c r="F35" s="184"/>
      <c r="G35" s="66">
        <v>2960890</v>
      </c>
      <c r="H35" s="182"/>
      <c r="I35" s="66">
        <f t="shared" ref="I35:I57" si="4">E35+G35</f>
        <v>4273675</v>
      </c>
    </row>
    <row r="36" spans="1:12" s="29" customFormat="1" ht="19.5" customHeight="1">
      <c r="A36" s="200"/>
      <c r="B36" s="160" t="s">
        <v>24</v>
      </c>
      <c r="C36" s="68" t="s">
        <v>17</v>
      </c>
      <c r="D36" s="69" t="s">
        <v>18</v>
      </c>
      <c r="E36" s="54">
        <v>637962</v>
      </c>
      <c r="F36" s="118">
        <v>600</v>
      </c>
      <c r="G36" s="54">
        <v>836172</v>
      </c>
      <c r="H36" s="54">
        <v>660</v>
      </c>
      <c r="I36" s="54">
        <f t="shared" si="4"/>
        <v>1474134</v>
      </c>
    </row>
    <row r="37" spans="1:12" s="29" customFormat="1" ht="15" hidden="1" customHeight="1">
      <c r="A37" s="200"/>
      <c r="B37" s="160"/>
      <c r="C37" s="68" t="s">
        <v>19</v>
      </c>
      <c r="D37" s="69" t="s">
        <v>20</v>
      </c>
      <c r="E37" s="54"/>
      <c r="F37" s="118"/>
      <c r="G37" s="54"/>
      <c r="H37" s="54"/>
      <c r="I37" s="54">
        <f t="shared" si="4"/>
        <v>0</v>
      </c>
    </row>
    <row r="38" spans="1:12" s="29" customFormat="1" ht="15" hidden="1">
      <c r="A38" s="200"/>
      <c r="B38" s="161" t="s">
        <v>25</v>
      </c>
      <c r="C38" s="65" t="s">
        <v>17</v>
      </c>
      <c r="D38" s="67" t="s">
        <v>18</v>
      </c>
      <c r="E38" s="66"/>
      <c r="F38" s="126"/>
      <c r="G38" s="66"/>
      <c r="H38" s="66"/>
      <c r="I38" s="66">
        <f t="shared" si="4"/>
        <v>0</v>
      </c>
    </row>
    <row r="39" spans="1:12" s="29" customFormat="1" ht="32.25" hidden="1" customHeight="1">
      <c r="A39" s="200"/>
      <c r="B39" s="162"/>
      <c r="C39" s="65" t="s">
        <v>19</v>
      </c>
      <c r="D39" s="67" t="s">
        <v>20</v>
      </c>
      <c r="E39" s="66"/>
      <c r="F39" s="126"/>
      <c r="G39" s="66"/>
      <c r="H39" s="66"/>
      <c r="I39" s="66">
        <f t="shared" si="4"/>
        <v>0</v>
      </c>
    </row>
    <row r="40" spans="1:12" s="36" customFormat="1" ht="15" hidden="1">
      <c r="A40" s="200"/>
      <c r="B40" s="161" t="s">
        <v>26</v>
      </c>
      <c r="C40" s="65" t="s">
        <v>17</v>
      </c>
      <c r="D40" s="67" t="s">
        <v>18</v>
      </c>
      <c r="E40" s="66"/>
      <c r="F40" s="126"/>
      <c r="G40" s="66"/>
      <c r="H40" s="66"/>
      <c r="I40" s="66">
        <f t="shared" si="4"/>
        <v>0</v>
      </c>
    </row>
    <row r="41" spans="1:12" s="36" customFormat="1" ht="15" hidden="1" customHeight="1">
      <c r="A41" s="200"/>
      <c r="B41" s="163"/>
      <c r="C41" s="65" t="s">
        <v>19</v>
      </c>
      <c r="D41" s="67" t="s">
        <v>20</v>
      </c>
      <c r="E41" s="66"/>
      <c r="F41" s="126"/>
      <c r="G41" s="66"/>
      <c r="H41" s="66"/>
      <c r="I41" s="66">
        <f t="shared" si="4"/>
        <v>0</v>
      </c>
    </row>
    <row r="42" spans="1:12" s="29" customFormat="1" ht="15" hidden="1" customHeight="1">
      <c r="A42" s="200"/>
      <c r="B42" s="161" t="s">
        <v>27</v>
      </c>
      <c r="C42" s="65" t="s">
        <v>17</v>
      </c>
      <c r="D42" s="67" t="s">
        <v>18</v>
      </c>
      <c r="E42" s="66"/>
      <c r="F42" s="126"/>
      <c r="G42" s="66"/>
      <c r="H42" s="66"/>
      <c r="I42" s="66">
        <f t="shared" si="4"/>
        <v>0</v>
      </c>
    </row>
    <row r="43" spans="1:12" s="29" customFormat="1" ht="15.75" hidden="1" customHeight="1">
      <c r="A43" s="200"/>
      <c r="B43" s="162"/>
      <c r="C43" s="65" t="s">
        <v>19</v>
      </c>
      <c r="D43" s="67" t="s">
        <v>20</v>
      </c>
      <c r="E43" s="66"/>
      <c r="F43" s="126"/>
      <c r="G43" s="66"/>
      <c r="H43" s="66"/>
      <c r="I43" s="66">
        <f t="shared" si="4"/>
        <v>0</v>
      </c>
    </row>
    <row r="44" spans="1:12" s="29" customFormat="1" ht="15" hidden="1" customHeight="1">
      <c r="A44" s="200"/>
      <c r="B44" s="164" t="s">
        <v>28</v>
      </c>
      <c r="C44" s="65" t="s">
        <v>17</v>
      </c>
      <c r="D44" s="67" t="s">
        <v>18</v>
      </c>
      <c r="E44" s="66"/>
      <c r="F44" s="126"/>
      <c r="G44" s="66"/>
      <c r="H44" s="66"/>
      <c r="I44" s="66">
        <f t="shared" si="4"/>
        <v>0</v>
      </c>
    </row>
    <row r="45" spans="1:12" s="29" customFormat="1" ht="15" hidden="1" customHeight="1">
      <c r="A45" s="200"/>
      <c r="B45" s="164"/>
      <c r="C45" s="65" t="s">
        <v>19</v>
      </c>
      <c r="D45" s="67" t="s">
        <v>20</v>
      </c>
      <c r="E45" s="66"/>
      <c r="F45" s="126"/>
      <c r="G45" s="66"/>
      <c r="H45" s="66"/>
      <c r="I45" s="66">
        <f t="shared" si="4"/>
        <v>0</v>
      </c>
    </row>
    <row r="46" spans="1:12" s="29" customFormat="1" ht="15" customHeight="1">
      <c r="A46" s="200"/>
      <c r="B46" s="191" t="s">
        <v>29</v>
      </c>
      <c r="C46" s="68" t="s">
        <v>17</v>
      </c>
      <c r="D46" s="69" t="s">
        <v>18</v>
      </c>
      <c r="E46" s="54"/>
      <c r="F46" s="176">
        <v>99</v>
      </c>
      <c r="G46" s="54"/>
      <c r="H46" s="189">
        <v>104</v>
      </c>
      <c r="I46" s="54">
        <f t="shared" si="4"/>
        <v>0</v>
      </c>
    </row>
    <row r="47" spans="1:12" s="29" customFormat="1" ht="15">
      <c r="A47" s="200"/>
      <c r="B47" s="192"/>
      <c r="C47" s="68" t="s">
        <v>19</v>
      </c>
      <c r="D47" s="69" t="s">
        <v>20</v>
      </c>
      <c r="E47" s="54">
        <v>2239161</v>
      </c>
      <c r="F47" s="177"/>
      <c r="G47" s="54">
        <v>4293314</v>
      </c>
      <c r="H47" s="190"/>
      <c r="I47" s="54">
        <f t="shared" si="4"/>
        <v>6532475</v>
      </c>
    </row>
    <row r="48" spans="1:12" s="29" customFormat="1" ht="32.25" customHeight="1">
      <c r="A48" s="200"/>
      <c r="B48" s="164" t="s">
        <v>31</v>
      </c>
      <c r="C48" s="65" t="s">
        <v>17</v>
      </c>
      <c r="D48" s="67" t="s">
        <v>18</v>
      </c>
      <c r="E48" s="66">
        <v>552145</v>
      </c>
      <c r="F48" s="126">
        <v>411</v>
      </c>
      <c r="G48" s="66"/>
      <c r="H48" s="66"/>
      <c r="I48" s="66">
        <f t="shared" si="4"/>
        <v>552145</v>
      </c>
    </row>
    <row r="49" spans="1:238" s="29" customFormat="1" ht="15" hidden="1" customHeight="1">
      <c r="A49" s="200"/>
      <c r="B49" s="164"/>
      <c r="C49" s="65" t="s">
        <v>19</v>
      </c>
      <c r="D49" s="67" t="s">
        <v>20</v>
      </c>
      <c r="E49" s="66"/>
      <c r="F49" s="126"/>
      <c r="G49" s="66"/>
      <c r="H49" s="66"/>
      <c r="I49" s="66">
        <f t="shared" si="4"/>
        <v>0</v>
      </c>
    </row>
    <row r="50" spans="1:238" s="112" customFormat="1" ht="15" customHeight="1">
      <c r="A50" s="200"/>
      <c r="B50" s="197" t="s">
        <v>30</v>
      </c>
      <c r="C50" s="68" t="s">
        <v>17</v>
      </c>
      <c r="D50" s="70" t="s">
        <v>18</v>
      </c>
      <c r="E50" s="71">
        <v>4564650</v>
      </c>
      <c r="F50" s="195">
        <v>99</v>
      </c>
      <c r="G50" s="71">
        <v>13860594</v>
      </c>
      <c r="H50" s="193">
        <v>104</v>
      </c>
      <c r="I50" s="54">
        <f t="shared" si="4"/>
        <v>18425244</v>
      </c>
    </row>
    <row r="51" spans="1:238" s="112" customFormat="1" ht="15">
      <c r="A51" s="201"/>
      <c r="B51" s="198"/>
      <c r="C51" s="68" t="s">
        <v>19</v>
      </c>
      <c r="D51" s="70" t="s">
        <v>20</v>
      </c>
      <c r="E51" s="71">
        <v>238477</v>
      </c>
      <c r="F51" s="196"/>
      <c r="G51" s="71"/>
      <c r="H51" s="194"/>
      <c r="I51" s="54">
        <f t="shared" si="4"/>
        <v>238477</v>
      </c>
    </row>
    <row r="52" spans="1:238" s="112" customFormat="1" ht="28.5">
      <c r="A52" s="132"/>
      <c r="B52" s="139" t="s">
        <v>80</v>
      </c>
      <c r="C52" s="137" t="s">
        <v>17</v>
      </c>
      <c r="D52" s="140" t="s">
        <v>18</v>
      </c>
      <c r="E52" s="141">
        <v>2400000</v>
      </c>
      <c r="F52" s="142">
        <v>43</v>
      </c>
      <c r="G52" s="141">
        <v>18658483</v>
      </c>
      <c r="H52" s="143">
        <v>355</v>
      </c>
      <c r="I52" s="138">
        <f t="shared" si="4"/>
        <v>21058483</v>
      </c>
    </row>
    <row r="53" spans="1:238" s="112" customFormat="1" ht="28.5">
      <c r="A53" s="119" t="s">
        <v>63</v>
      </c>
      <c r="B53" s="120" t="s">
        <v>81</v>
      </c>
      <c r="C53" s="68" t="s">
        <v>17</v>
      </c>
      <c r="D53" s="70" t="s">
        <v>18</v>
      </c>
      <c r="E53" s="71">
        <v>125915</v>
      </c>
      <c r="F53" s="127">
        <v>9</v>
      </c>
      <c r="G53" s="71">
        <v>1069613</v>
      </c>
      <c r="H53" s="121">
        <v>52</v>
      </c>
      <c r="I53" s="54">
        <f t="shared" si="4"/>
        <v>1195528</v>
      </c>
    </row>
    <row r="54" spans="1:238" s="29" customFormat="1" ht="15" customHeight="1">
      <c r="A54" s="202">
        <v>2549</v>
      </c>
      <c r="B54" s="161" t="s">
        <v>32</v>
      </c>
      <c r="C54" s="65" t="s">
        <v>17</v>
      </c>
      <c r="D54" s="67" t="s">
        <v>18</v>
      </c>
      <c r="E54" s="66">
        <v>12000</v>
      </c>
      <c r="F54" s="183">
        <v>1</v>
      </c>
      <c r="G54" s="66">
        <v>10000</v>
      </c>
      <c r="H54" s="181">
        <v>72</v>
      </c>
      <c r="I54" s="66">
        <f t="shared" si="4"/>
        <v>22000</v>
      </c>
    </row>
    <row r="55" spans="1:238" s="29" customFormat="1" ht="15" customHeight="1">
      <c r="A55" s="203"/>
      <c r="B55" s="162"/>
      <c r="C55" s="65" t="s">
        <v>19</v>
      </c>
      <c r="D55" s="67" t="s">
        <v>20</v>
      </c>
      <c r="E55" s="66"/>
      <c r="F55" s="184"/>
      <c r="G55" s="66">
        <v>10000</v>
      </c>
      <c r="H55" s="182"/>
      <c r="I55" s="66">
        <f t="shared" si="4"/>
        <v>10000</v>
      </c>
    </row>
    <row r="56" spans="1:238" s="29" customFormat="1" ht="15" customHeight="1">
      <c r="A56" s="203"/>
      <c r="B56" s="128" t="s">
        <v>33</v>
      </c>
      <c r="C56" s="68" t="s">
        <v>17</v>
      </c>
      <c r="D56" s="69" t="s">
        <v>18</v>
      </c>
      <c r="E56" s="54">
        <v>479278</v>
      </c>
      <c r="F56" s="118">
        <v>1296</v>
      </c>
      <c r="G56" s="54"/>
      <c r="H56" s="54"/>
      <c r="I56" s="54">
        <f t="shared" si="4"/>
        <v>479278</v>
      </c>
    </row>
    <row r="57" spans="1:238" s="29" customFormat="1" ht="15" customHeight="1">
      <c r="A57" s="129">
        <v>4224</v>
      </c>
      <c r="B57" s="131" t="s">
        <v>34</v>
      </c>
      <c r="C57" s="68" t="s">
        <v>17</v>
      </c>
      <c r="D57" s="69" t="s">
        <v>18</v>
      </c>
      <c r="E57" s="54">
        <v>15000</v>
      </c>
      <c r="F57" s="118">
        <v>55</v>
      </c>
      <c r="G57" s="54"/>
      <c r="H57" s="54"/>
      <c r="I57" s="54">
        <f t="shared" si="4"/>
        <v>15000</v>
      </c>
    </row>
    <row r="58" spans="1:238" s="30" customFormat="1" ht="15" customHeight="1">
      <c r="A58" s="165" t="s">
        <v>35</v>
      </c>
      <c r="B58" s="166"/>
      <c r="C58" s="166"/>
      <c r="D58" s="167"/>
      <c r="E58" s="45">
        <f>SUM(E34:E57)</f>
        <v>63691598</v>
      </c>
      <c r="F58" s="110"/>
      <c r="G58" s="45">
        <f>SUM(G34:G57)</f>
        <v>175903726</v>
      </c>
      <c r="H58" s="110"/>
      <c r="I58" s="45">
        <f>SUM(I34:I57)</f>
        <v>239595324</v>
      </c>
      <c r="J58" s="36"/>
      <c r="K58" s="36"/>
      <c r="L58" s="36"/>
      <c r="M58" s="37"/>
      <c r="N58" s="37"/>
      <c r="O58" s="37"/>
    </row>
    <row r="59" spans="1:238" s="19" customFormat="1" ht="24.75" customHeight="1">
      <c r="A59" s="204"/>
      <c r="B59" s="204"/>
      <c r="C59" s="204"/>
      <c r="D59" s="204"/>
      <c r="E59" s="204"/>
      <c r="F59" s="204"/>
      <c r="G59" s="204"/>
      <c r="H59" s="204"/>
      <c r="I59" s="204"/>
      <c r="J59" s="20"/>
      <c r="K59" s="20"/>
      <c r="L59" s="20"/>
    </row>
    <row r="60" spans="1:238" s="19" customFormat="1" ht="24.75" customHeight="1">
      <c r="A60" s="168" t="s">
        <v>36</v>
      </c>
      <c r="B60" s="169"/>
      <c r="C60" s="169"/>
      <c r="D60" s="169"/>
      <c r="E60" s="169"/>
      <c r="F60" s="169"/>
      <c r="G60" s="169"/>
      <c r="H60" s="169"/>
      <c r="I60" s="170"/>
      <c r="J60" s="20"/>
      <c r="K60" s="20"/>
      <c r="L60" s="20"/>
    </row>
    <row r="61" spans="1:238" s="23" customFormat="1" ht="23.25" customHeight="1">
      <c r="A61" s="146" t="s">
        <v>51</v>
      </c>
      <c r="B61" s="147"/>
      <c r="C61" s="150" t="s">
        <v>52</v>
      </c>
      <c r="D61" s="151"/>
      <c r="E61" s="144" t="s">
        <v>53</v>
      </c>
      <c r="F61" s="145"/>
      <c r="G61" s="144" t="s">
        <v>54</v>
      </c>
      <c r="H61" s="145"/>
      <c r="I61" s="21" t="s">
        <v>2</v>
      </c>
      <c r="J61" s="22"/>
      <c r="K61" s="22"/>
      <c r="L61" s="22"/>
    </row>
    <row r="62" spans="1:238" s="23" customFormat="1" ht="23.25" customHeight="1">
      <c r="A62" s="148"/>
      <c r="B62" s="149"/>
      <c r="C62" s="152"/>
      <c r="D62" s="153"/>
      <c r="E62" s="21" t="s">
        <v>55</v>
      </c>
      <c r="F62" s="21" t="s">
        <v>56</v>
      </c>
      <c r="G62" s="21" t="s">
        <v>55</v>
      </c>
      <c r="H62" s="21" t="s">
        <v>56</v>
      </c>
      <c r="I62" s="21" t="s">
        <v>55</v>
      </c>
      <c r="J62" s="22"/>
      <c r="K62" s="22"/>
      <c r="L62" s="22"/>
    </row>
    <row r="63" spans="1:238" s="76" customFormat="1" ht="29.25" customHeight="1">
      <c r="A63" s="205" t="s">
        <v>37</v>
      </c>
      <c r="B63" s="207" t="s">
        <v>38</v>
      </c>
      <c r="C63" s="81" t="s">
        <v>17</v>
      </c>
      <c r="D63" s="74" t="s">
        <v>18</v>
      </c>
      <c r="E63" s="54">
        <v>750823</v>
      </c>
      <c r="F63" s="189">
        <v>4</v>
      </c>
      <c r="G63" s="54"/>
      <c r="H63" s="54"/>
      <c r="I63" s="54">
        <f t="shared" ref="I63" si="5">E63+G63</f>
        <v>750823</v>
      </c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</row>
    <row r="64" spans="1:238" s="76" customFormat="1">
      <c r="A64" s="206"/>
      <c r="B64" s="208"/>
      <c r="C64" s="81" t="s">
        <v>19</v>
      </c>
      <c r="D64" s="74" t="s">
        <v>20</v>
      </c>
      <c r="E64" s="54">
        <v>700000</v>
      </c>
      <c r="F64" s="190"/>
      <c r="G64" s="54"/>
      <c r="H64" s="54"/>
      <c r="I64" s="54">
        <f t="shared" ref="I64:I74" si="6">E64+G64</f>
        <v>700000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</row>
    <row r="65" spans="1:238" s="76" customFormat="1" ht="30.75" customHeight="1">
      <c r="A65" s="84" t="s">
        <v>66</v>
      </c>
      <c r="B65" s="115" t="s">
        <v>64</v>
      </c>
      <c r="C65" s="86" t="s">
        <v>19</v>
      </c>
      <c r="D65" s="87" t="s">
        <v>20</v>
      </c>
      <c r="E65" s="66">
        <v>4000000</v>
      </c>
      <c r="F65" s="66">
        <v>8</v>
      </c>
      <c r="G65" s="66"/>
      <c r="H65" s="66"/>
      <c r="I65" s="66">
        <f t="shared" ref="I65:I66" si="7">E65+G65</f>
        <v>4000000</v>
      </c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</row>
    <row r="66" spans="1:238" s="76" customFormat="1" ht="33" customHeight="1">
      <c r="A66" s="72" t="s">
        <v>75</v>
      </c>
      <c r="B66" s="83" t="s">
        <v>74</v>
      </c>
      <c r="C66" s="81" t="s">
        <v>19</v>
      </c>
      <c r="D66" s="74" t="s">
        <v>20</v>
      </c>
      <c r="E66" s="54"/>
      <c r="F66" s="54"/>
      <c r="G66" s="54">
        <v>400000</v>
      </c>
      <c r="H66" s="54">
        <v>9</v>
      </c>
      <c r="I66" s="54">
        <f t="shared" si="7"/>
        <v>400000</v>
      </c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</row>
    <row r="67" spans="1:238" s="76" customFormat="1" ht="28.5">
      <c r="A67" s="77" t="s">
        <v>39</v>
      </c>
      <c r="B67" s="78" t="s">
        <v>40</v>
      </c>
      <c r="C67" s="79" t="s">
        <v>19</v>
      </c>
      <c r="D67" s="80" t="s">
        <v>20</v>
      </c>
      <c r="E67" s="28"/>
      <c r="F67" s="28"/>
      <c r="G67" s="28">
        <v>1500000</v>
      </c>
      <c r="H67" s="28">
        <v>8</v>
      </c>
      <c r="I67" s="28">
        <f t="shared" si="6"/>
        <v>1500000</v>
      </c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</row>
    <row r="68" spans="1:238" s="76" customFormat="1" ht="28.5">
      <c r="A68" s="72" t="s">
        <v>41</v>
      </c>
      <c r="B68" s="73" t="s">
        <v>42</v>
      </c>
      <c r="C68" s="81" t="s">
        <v>19</v>
      </c>
      <c r="D68" s="74" t="s">
        <v>20</v>
      </c>
      <c r="E68" s="54"/>
      <c r="F68" s="54"/>
      <c r="G68" s="54">
        <v>2000000</v>
      </c>
      <c r="H68" s="54">
        <v>5</v>
      </c>
      <c r="I68" s="54">
        <f t="shared" si="6"/>
        <v>2000000</v>
      </c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</row>
    <row r="69" spans="1:238" s="76" customFormat="1" ht="28.5">
      <c r="A69" s="77" t="s">
        <v>43</v>
      </c>
      <c r="B69" s="82" t="s">
        <v>44</v>
      </c>
      <c r="C69" s="79" t="s">
        <v>19</v>
      </c>
      <c r="D69" s="80" t="s">
        <v>20</v>
      </c>
      <c r="E69" s="28"/>
      <c r="F69" s="28"/>
      <c r="G69" s="28">
        <v>400000</v>
      </c>
      <c r="H69" s="28">
        <v>4</v>
      </c>
      <c r="I69" s="28">
        <f t="shared" si="6"/>
        <v>400000</v>
      </c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</row>
    <row r="70" spans="1:238" s="76" customFormat="1">
      <c r="A70" s="72" t="s">
        <v>45</v>
      </c>
      <c r="B70" s="73" t="s">
        <v>62</v>
      </c>
      <c r="C70" s="81" t="s">
        <v>19</v>
      </c>
      <c r="D70" s="74" t="s">
        <v>20</v>
      </c>
      <c r="E70" s="54"/>
      <c r="F70" s="54"/>
      <c r="G70" s="54">
        <v>1220000</v>
      </c>
      <c r="H70" s="54">
        <v>16</v>
      </c>
      <c r="I70" s="54">
        <f t="shared" si="6"/>
        <v>1220000</v>
      </c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</row>
    <row r="71" spans="1:238" s="76" customFormat="1" ht="28.5">
      <c r="A71" s="77" t="s">
        <v>46</v>
      </c>
      <c r="B71" s="78" t="s">
        <v>47</v>
      </c>
      <c r="C71" s="79" t="s">
        <v>19</v>
      </c>
      <c r="D71" s="80" t="s">
        <v>20</v>
      </c>
      <c r="E71" s="28"/>
      <c r="F71" s="28"/>
      <c r="G71" s="28">
        <v>1500000</v>
      </c>
      <c r="H71" s="28">
        <v>13</v>
      </c>
      <c r="I71" s="28">
        <f t="shared" si="6"/>
        <v>1500000</v>
      </c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</row>
    <row r="72" spans="1:238" s="76" customFormat="1" ht="28.5">
      <c r="A72" s="72" t="s">
        <v>48</v>
      </c>
      <c r="B72" s="73" t="s">
        <v>61</v>
      </c>
      <c r="C72" s="81" t="s">
        <v>19</v>
      </c>
      <c r="D72" s="74" t="s">
        <v>20</v>
      </c>
      <c r="E72" s="54"/>
      <c r="F72" s="54"/>
      <c r="G72" s="54">
        <v>2000000</v>
      </c>
      <c r="H72" s="54">
        <v>13</v>
      </c>
      <c r="I72" s="54">
        <f t="shared" si="6"/>
        <v>2000000</v>
      </c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</row>
    <row r="73" spans="1:238" s="76" customFormat="1">
      <c r="A73" s="84" t="s">
        <v>67</v>
      </c>
      <c r="B73" s="85" t="s">
        <v>65</v>
      </c>
      <c r="C73" s="86" t="s">
        <v>19</v>
      </c>
      <c r="D73" s="87" t="s">
        <v>20</v>
      </c>
      <c r="E73" s="66"/>
      <c r="F73" s="66"/>
      <c r="G73" s="66">
        <v>2050000</v>
      </c>
      <c r="H73" s="66">
        <v>21</v>
      </c>
      <c r="I73" s="66">
        <f t="shared" si="6"/>
        <v>2050000</v>
      </c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</row>
    <row r="74" spans="1:238" s="76" customFormat="1">
      <c r="A74" s="72" t="s">
        <v>76</v>
      </c>
      <c r="B74" s="73" t="s">
        <v>77</v>
      </c>
      <c r="C74" s="81" t="s">
        <v>19</v>
      </c>
      <c r="D74" s="74" t="s">
        <v>20</v>
      </c>
      <c r="E74" s="54"/>
      <c r="F74" s="54"/>
      <c r="G74" s="54">
        <v>170000</v>
      </c>
      <c r="H74" s="54">
        <v>4</v>
      </c>
      <c r="I74" s="54">
        <f t="shared" si="6"/>
        <v>170000</v>
      </c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</row>
    <row r="75" spans="1:238" s="30" customFormat="1" ht="23.25" customHeight="1">
      <c r="A75" s="165" t="s">
        <v>49</v>
      </c>
      <c r="B75" s="166"/>
      <c r="C75" s="166"/>
      <c r="D75" s="167"/>
      <c r="E75" s="45">
        <f>SUM(E63:E74)</f>
        <v>5450823</v>
      </c>
      <c r="F75" s="110"/>
      <c r="G75" s="45">
        <f>SUM(G63:G74)</f>
        <v>11240000</v>
      </c>
      <c r="H75" s="110"/>
      <c r="I75" s="45">
        <f>SUM(I63:I74)</f>
        <v>16690823</v>
      </c>
      <c r="J75" s="36"/>
      <c r="K75" s="36"/>
      <c r="L75" s="36"/>
      <c r="M75" s="37"/>
      <c r="N75" s="37"/>
      <c r="O75" s="37"/>
    </row>
    <row r="76" spans="1:238" s="37" customFormat="1" ht="9" customHeight="1">
      <c r="A76" s="122"/>
      <c r="B76" s="123"/>
      <c r="C76" s="123"/>
      <c r="D76" s="123"/>
      <c r="E76" s="124"/>
      <c r="F76" s="124"/>
      <c r="G76" s="124"/>
      <c r="H76" s="124"/>
      <c r="I76" s="125"/>
      <c r="J76" s="36"/>
      <c r="K76" s="36"/>
      <c r="L76" s="36"/>
    </row>
    <row r="77" spans="1:238" s="30" customFormat="1" ht="23.25" customHeight="1">
      <c r="A77" s="168" t="s">
        <v>83</v>
      </c>
      <c r="B77" s="169"/>
      <c r="C77" s="169"/>
      <c r="D77" s="169"/>
      <c r="E77" s="169"/>
      <c r="F77" s="169"/>
      <c r="G77" s="169"/>
      <c r="H77" s="169"/>
      <c r="I77" s="170"/>
      <c r="J77" s="36"/>
      <c r="K77" s="36"/>
      <c r="L77" s="36"/>
      <c r="M77" s="37"/>
      <c r="N77" s="37"/>
      <c r="O77" s="37"/>
    </row>
    <row r="78" spans="1:238" s="23" customFormat="1" ht="23.25" customHeight="1">
      <c r="A78" s="146" t="s">
        <v>51</v>
      </c>
      <c r="B78" s="147"/>
      <c r="C78" s="150" t="s">
        <v>52</v>
      </c>
      <c r="D78" s="151"/>
      <c r="E78" s="144" t="s">
        <v>53</v>
      </c>
      <c r="F78" s="145"/>
      <c r="G78" s="144" t="s">
        <v>54</v>
      </c>
      <c r="H78" s="145"/>
      <c r="I78" s="21" t="s">
        <v>2</v>
      </c>
      <c r="J78" s="22"/>
      <c r="K78" s="22"/>
      <c r="L78" s="22"/>
    </row>
    <row r="79" spans="1:238" s="23" customFormat="1" ht="23.25" customHeight="1">
      <c r="A79" s="148"/>
      <c r="B79" s="149"/>
      <c r="C79" s="152"/>
      <c r="D79" s="153"/>
      <c r="E79" s="21" t="s">
        <v>55</v>
      </c>
      <c r="F79" s="21" t="s">
        <v>56</v>
      </c>
      <c r="G79" s="21" t="s">
        <v>55</v>
      </c>
      <c r="H79" s="21" t="s">
        <v>56</v>
      </c>
      <c r="I79" s="21" t="s">
        <v>55</v>
      </c>
      <c r="J79" s="22"/>
      <c r="K79" s="22"/>
      <c r="L79" s="22"/>
    </row>
    <row r="80" spans="1:238" s="29" customFormat="1" ht="30.75" customHeight="1">
      <c r="A80" s="209" t="s">
        <v>72</v>
      </c>
      <c r="B80" s="210" t="s">
        <v>84</v>
      </c>
      <c r="C80" s="211" t="s">
        <v>17</v>
      </c>
      <c r="D80" s="69" t="s">
        <v>18</v>
      </c>
      <c r="E80" s="54">
        <v>20004</v>
      </c>
      <c r="F80" s="118"/>
      <c r="G80" s="54"/>
      <c r="H80" s="54"/>
      <c r="I80" s="54">
        <f t="shared" ref="I80" si="8">E80+G80</f>
        <v>20004</v>
      </c>
    </row>
    <row r="81" spans="1:227" s="30" customFormat="1" ht="23.25" customHeight="1">
      <c r="A81" s="165" t="s">
        <v>85</v>
      </c>
      <c r="B81" s="166"/>
      <c r="C81" s="166"/>
      <c r="D81" s="167"/>
      <c r="E81" s="45">
        <f>E80</f>
        <v>20004</v>
      </c>
      <c r="F81" s="110"/>
      <c r="G81" s="45">
        <f>G80</f>
        <v>0</v>
      </c>
      <c r="H81" s="110"/>
      <c r="I81" s="45">
        <f>I80</f>
        <v>20004</v>
      </c>
      <c r="J81" s="36"/>
      <c r="K81" s="36"/>
      <c r="L81" s="36"/>
      <c r="M81" s="37"/>
      <c r="N81" s="37"/>
      <c r="O81" s="37"/>
    </row>
    <row r="82" spans="1:227" s="90" customFormat="1" ht="26.25" customHeight="1">
      <c r="A82" s="186" t="s">
        <v>50</v>
      </c>
      <c r="B82" s="187"/>
      <c r="C82" s="187"/>
      <c r="D82" s="188"/>
      <c r="E82" s="88">
        <f>E75+E58+E29+E17+E81</f>
        <v>684063952</v>
      </c>
      <c r="F82" s="111"/>
      <c r="G82" s="88">
        <f>G75+G58+G29+G17+G80</f>
        <v>1780579087</v>
      </c>
      <c r="H82" s="111"/>
      <c r="I82" s="88">
        <f>I75+I58+I29+I17+I81</f>
        <v>2464643039</v>
      </c>
      <c r="J82" s="89"/>
      <c r="K82" s="29"/>
      <c r="L82" s="29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</row>
    <row r="83" spans="1:227" s="30" customFormat="1" ht="21.95" customHeight="1">
      <c r="A83" s="185"/>
      <c r="B83" s="185"/>
      <c r="C83" s="91"/>
      <c r="D83" s="91"/>
      <c r="E83" s="92"/>
      <c r="F83" s="92"/>
      <c r="G83" s="92"/>
      <c r="H83" s="92"/>
      <c r="I83" s="93"/>
      <c r="J83" s="29"/>
      <c r="K83" s="29"/>
      <c r="L83" s="29"/>
    </row>
    <row r="84" spans="1:227" s="95" customFormat="1">
      <c r="C84" s="96"/>
      <c r="D84" s="97"/>
    </row>
    <row r="85" spans="1:227" s="95" customFormat="1">
      <c r="C85" s="96"/>
      <c r="D85" s="97"/>
      <c r="E85" s="113"/>
      <c r="F85" s="113"/>
      <c r="G85" s="113"/>
      <c r="H85" s="113"/>
      <c r="I85" s="113"/>
    </row>
    <row r="86" spans="1:227" s="95" customFormat="1">
      <c r="C86" s="96"/>
      <c r="D86" s="97"/>
    </row>
    <row r="87" spans="1:227" s="95" customFormat="1">
      <c r="C87" s="96"/>
      <c r="D87" s="97"/>
      <c r="E87" s="114"/>
      <c r="F87" s="114"/>
      <c r="G87" s="114"/>
      <c r="H87" s="114"/>
      <c r="I87" s="114"/>
    </row>
    <row r="88" spans="1:227" s="95" customFormat="1">
      <c r="C88" s="96"/>
      <c r="D88" s="97"/>
    </row>
    <row r="89" spans="1:227" s="95" customFormat="1">
      <c r="C89" s="96"/>
      <c r="D89" s="97"/>
    </row>
    <row r="90" spans="1:227" s="95" customFormat="1">
      <c r="C90" s="96"/>
      <c r="D90" s="97"/>
    </row>
    <row r="91" spans="1:227" s="95" customFormat="1">
      <c r="C91" s="96"/>
      <c r="D91" s="97"/>
    </row>
    <row r="92" spans="1:227" s="95" customFormat="1">
      <c r="C92" s="96"/>
      <c r="D92" s="97"/>
    </row>
    <row r="93" spans="1:227" s="95" customFormat="1">
      <c r="C93" s="96"/>
      <c r="D93" s="97"/>
    </row>
    <row r="94" spans="1:227" s="95" customFormat="1">
      <c r="C94" s="96"/>
      <c r="D94" s="97"/>
    </row>
    <row r="95" spans="1:227" s="95" customFormat="1">
      <c r="C95" s="96"/>
      <c r="D95" s="97"/>
    </row>
    <row r="96" spans="1:227" s="95" customFormat="1">
      <c r="C96" s="96"/>
      <c r="D96" s="97"/>
    </row>
    <row r="97" spans="3:4" s="95" customFormat="1">
      <c r="C97" s="96"/>
      <c r="D97" s="97"/>
    </row>
    <row r="98" spans="3:4" s="95" customFormat="1">
      <c r="C98" s="96"/>
      <c r="D98" s="97"/>
    </row>
    <row r="99" spans="3:4" s="95" customFormat="1">
      <c r="C99" s="96"/>
      <c r="D99" s="97"/>
    </row>
    <row r="100" spans="3:4" s="95" customFormat="1">
      <c r="C100" s="96"/>
      <c r="D100" s="97"/>
    </row>
    <row r="101" spans="3:4" s="95" customFormat="1">
      <c r="C101" s="96"/>
      <c r="D101" s="97"/>
    </row>
    <row r="102" spans="3:4" s="95" customFormat="1">
      <c r="C102" s="96"/>
      <c r="D102" s="97"/>
    </row>
    <row r="103" spans="3:4" s="95" customFormat="1">
      <c r="C103" s="96"/>
      <c r="D103" s="97"/>
    </row>
    <row r="104" spans="3:4" s="95" customFormat="1">
      <c r="C104" s="96"/>
      <c r="D104" s="97"/>
    </row>
    <row r="105" spans="3:4" s="95" customFormat="1">
      <c r="C105" s="96"/>
      <c r="D105" s="97"/>
    </row>
    <row r="106" spans="3:4" s="95" customFormat="1">
      <c r="C106" s="96"/>
      <c r="D106" s="97"/>
    </row>
    <row r="176" spans="1:12" s="100" customFormat="1">
      <c r="A176" s="94"/>
      <c r="B176" s="94"/>
      <c r="C176" s="98"/>
      <c r="D176" s="99"/>
      <c r="J176" s="101"/>
      <c r="K176" s="101"/>
      <c r="L176" s="101"/>
    </row>
    <row r="178" spans="1:12" ht="409.6">
      <c r="A178" s="100"/>
      <c r="B178" s="100"/>
      <c r="C178" s="102"/>
      <c r="D178" s="103"/>
    </row>
    <row r="179" spans="1:12" s="104" customFormat="1">
      <c r="A179" s="94"/>
      <c r="B179" s="94"/>
      <c r="C179" s="98"/>
      <c r="D179" s="99"/>
      <c r="J179" s="105"/>
      <c r="K179" s="105"/>
      <c r="L179" s="105"/>
    </row>
    <row r="181" spans="1:12" ht="409.6">
      <c r="A181" s="104"/>
      <c r="B181" s="104"/>
      <c r="C181" s="106"/>
      <c r="D181" s="107"/>
    </row>
  </sheetData>
  <mergeCells count="65">
    <mergeCell ref="A81:D81"/>
    <mergeCell ref="A77:I77"/>
    <mergeCell ref="A78:B79"/>
    <mergeCell ref="C78:D79"/>
    <mergeCell ref="E78:F78"/>
    <mergeCell ref="G78:H78"/>
    <mergeCell ref="A54:A56"/>
    <mergeCell ref="H54:H55"/>
    <mergeCell ref="F63:F64"/>
    <mergeCell ref="C61:D62"/>
    <mergeCell ref="E61:F61"/>
    <mergeCell ref="G61:H61"/>
    <mergeCell ref="A58:D58"/>
    <mergeCell ref="A59:I59"/>
    <mergeCell ref="A60:I60"/>
    <mergeCell ref="A63:A64"/>
    <mergeCell ref="B63:B64"/>
    <mergeCell ref="A61:B62"/>
    <mergeCell ref="H34:H35"/>
    <mergeCell ref="F46:F47"/>
    <mergeCell ref="F34:F35"/>
    <mergeCell ref="A83:B83"/>
    <mergeCell ref="A75:D75"/>
    <mergeCell ref="A82:D82"/>
    <mergeCell ref="F54:F55"/>
    <mergeCell ref="H46:H47"/>
    <mergeCell ref="B54:B55"/>
    <mergeCell ref="B46:B47"/>
    <mergeCell ref="B48:B49"/>
    <mergeCell ref="H50:H51"/>
    <mergeCell ref="F50:F51"/>
    <mergeCell ref="B50:B51"/>
    <mergeCell ref="A34:A51"/>
    <mergeCell ref="B34:B35"/>
    <mergeCell ref="A32:B33"/>
    <mergeCell ref="A29:D29"/>
    <mergeCell ref="A31:I31"/>
    <mergeCell ref="A17:D17"/>
    <mergeCell ref="A19:I19"/>
    <mergeCell ref="A22:A24"/>
    <mergeCell ref="E20:F20"/>
    <mergeCell ref="C32:D33"/>
    <mergeCell ref="E32:F32"/>
    <mergeCell ref="G32:H32"/>
    <mergeCell ref="B22:B23"/>
    <mergeCell ref="H22:H23"/>
    <mergeCell ref="F22:F23"/>
    <mergeCell ref="A25:A28"/>
    <mergeCell ref="G20:H20"/>
    <mergeCell ref="B36:B37"/>
    <mergeCell ref="B38:B39"/>
    <mergeCell ref="B40:B41"/>
    <mergeCell ref="B42:B43"/>
    <mergeCell ref="B44:B45"/>
    <mergeCell ref="A4:G4"/>
    <mergeCell ref="A5:I5"/>
    <mergeCell ref="A6:I6"/>
    <mergeCell ref="A7:I7"/>
    <mergeCell ref="A9:I9"/>
    <mergeCell ref="G10:H10"/>
    <mergeCell ref="A10:B11"/>
    <mergeCell ref="C10:D11"/>
    <mergeCell ref="A20:B21"/>
    <mergeCell ref="C20:D21"/>
    <mergeCell ref="E10:F10"/>
  </mergeCells>
  <dataValidations count="3">
    <dataValidation type="whole" operator="greaterThanOrEqual" allowBlank="1" showInputMessage="1" showErrorMessage="1" error="Preencher apenas com valores inteiros positivos." sqref="H25:H30 E58:I58 E12:I18 F22 F25:F30 H22 G22:G30 E22:E30 I22:I30 E75:I76 E81:I81">
      <formula1>0</formula1>
    </dataValidation>
    <dataValidation type="whole" operator="greaterThanOrEqual" allowBlank="1" showInputMessage="1" showErrorMessage="1" sqref="E82:I82">
      <formula1>0</formula1>
    </dataValidation>
    <dataValidation type="whole" operator="greaterThanOrEqual" allowBlank="1" showInputMessage="1" showErrorMessage="1" error="Preencher apenas com valores inteiros positivos. " sqref="WUZ34:WVA45 WLD34:WLE45 WBH34:WBI45 VRL34:VRM45 VHP34:VHQ45 UXT34:UXU45 UNX34:UNY45 UEB34:UEC45 TUF34:TUG45 TKJ34:TKK45 TAN34:TAO45 SQR34:SQS45 SGV34:SGW45 RWZ34:RXA45 RND34:RNE45 RDH34:RDI45 QTL34:QTM45 QJP34:QJQ45 PZT34:PZU45 PPX34:PPY45 PGB34:PGC45 OWF34:OWG45 OMJ34:OMK45 OCN34:OCO45 NSR34:NSS45 NIV34:NIW45 MYZ34:MZA45 MPD34:MPE45 MFH34:MFI45 LVL34:LVM45 LLP34:LLQ45 LBT34:LBU45 KRX34:KRY45 KIB34:KIC45 JYF34:JYG45 JOJ34:JOK45 JEN34:JEO45 IUR34:IUS45 IKV34:IKW45 IAZ34:IBA45 HRD34:HRE45 HHH34:HHI45 GXL34:GXM45 GNP34:GNQ45 GDT34:GDU45 FTX34:FTY45 FKB34:FKC45 FAF34:FAG45 EQJ34:EQK45 EGN34:EGO45 DWR34:DWS45 DMV34:DMW45 DCZ34:DDA45 CTD34:CTE45 CJH34:CJI45 BZL34:BZM45 BPP34:BPQ45 BFT34:BFU45 AVX34:AVY45 AMB34:AMC45 ACF34:ACG45 SJ34:SK45 IN34:IO45 E63:I74 VRL48:VRM49 UXT48:UXU49 UNX48:UNY49 UEB48:UEC49 TUF48:TUG49 TKJ48:TKK49 TAN48:TAO49 SQR48:SQS49 SGV48:SGW49 RWZ48:RXA49 RND48:RNE49 RDH48:RDI49 QTL48:QTM49 QJP48:QJQ49 PZT48:PZU49 PPX48:PPY49 PGB48:PGC49 OWF48:OWG49 OMJ48:OMK49 OCN48:OCO49 NSR48:NSS49 NIV48:NIW49 MYZ48:MZA49 MPD48:MPE49 MFH48:MFI49 LVL48:LVM49 LLP48:LLQ49 LBT48:LBU49 KRX48:KRY49 KIB48:KIC49 JYF48:JYG49 JOJ48:JOK49 JEN48:JEO49 IUR48:IUS49 IKV48:IKW49 IAZ48:IBA49 HRD48:HRE49 HHH48:HHI49 GXL48:GXM49 GNP48:GNQ49 GDT48:GDU49 FTX48:FTY49 FKB48:FKC49 FAF48:FAG49 EQJ48:EQK49 EGN48:EGO49 DWR48:DWS49 DMV48:DMW49 DCZ48:DDA49 CTD48:CTE49 CJH48:CJI49 BZL48:BZM49 BPP48:BPQ49 BFT48:BFU49 AVX48:AVY49 AMB48:AMC49 ACF48:ACG49 SJ48:SK49 IN48:IO49 WLD48:WLE49 WUZ48:WVA49 WBH48:WBI49 VHP48:VHQ49 F34 F36:F54 H34:H46 H48:H50 VRL80:VRM80 VHP80:VHQ80 WBH80:WBI80 WUZ80:WVA80 WLD80:WLE80 IN80:IO80 SJ80:SK80 ACF80:ACG80 AMB80:AMC80 AVX80:AVY80 BFT80:BFU80 BPP80:BPQ80 BZL80:BZM80 CJH80:CJI80 CTD80:CTE80 DCZ80:DDA80 DMV80:DMW80 DWR80:DWS80 EGN80:EGO80 EQJ80:EQK80 FAF80:FAG80 FKB80:FKC80 FTX80:FTY80 GDT80:GDU80 GNP80:GNQ80 GXL80:GXM80 HHH80:HHI80 HRD80:HRE80 IAZ80:IBA80 IKV80:IKW80 IUR80:IUS80 JEN80:JEO80 JOJ80:JOK80 JYF80:JYG80 KIB80:KIC80 KRX80:KRY80 LBT80:LBU80 LLP80:LLQ80 LVL80:LVM80 MFH80:MFI80 MPD80:MPE80 MYZ80:MZA80 NIV80:NIW80 NSR80:NSS80 OCN80:OCO80 OMJ80:OMK80 OWF80:OWG80 PGB80:PGC80 PPX80:PPY80 PZT80:PZU80 QJP80:QJQ80 QTL80:QTM80 RDH80:RDI80 RND80:RNE80 RWZ80:RXA80 SGV80:SGW80 SQR80:SQS80 TAN80:TAO80 TKJ80:TKK80 TUF80:TUG80 UEB80:UEC80 UNX80:UNY80 UXT80:UXU80 E80:I80 I34:I57 H53:H57 G34:G57 F56:F57 E34:E57 UXT54:UXU57 UNX54:UNY57 UEB54:UEC57 TUF54:TUG57 TKJ54:TKK57 TAN54:TAO57 SQR54:SQS57 SGV54:SGW57 RWZ54:RXA57 RND54:RNE57 RDH54:RDI57 QTL54:QTM57 QJP54:QJQ57 PZT54:PZU57 PPX54:PPY57 PGB54:PGC57 OWF54:OWG57 OMJ54:OMK57 OCN54:OCO57 NSR54:NSS57 NIV54:NIW57 MYZ54:MZA57 MPD54:MPE57 MFH54:MFI57 LVL54:LVM57 LLP54:LLQ57 LBT54:LBU57 KRX54:KRY57 KIB54:KIC57 JYF54:JYG57 JOJ54:JOK57 JEN54:JEO57 IUR54:IUS57 IKV54:IKW57 IAZ54:IBA57 HRD54:HRE57 HHH54:HHI57 GXL54:GXM57 GNP54:GNQ57 GDT54:GDU57 FTX54:FTY57 FKB54:FKC57 FAF54:FAG57 EQJ54:EQK57 EGN54:EGO57 DWR54:DWS57 DMV54:DMW57 DCZ54:DDA57 CTD54:CTE57 CJH54:CJI57 BZL54:BZM57 BPP54:BPQ57 BFT54:BFU57 AVX54:AVY57 AMB54:AMC57 ACF54:ACG57 SJ54:SK57 IN54:IO57 WLD54:WLE57 WUZ54:WVA57 WBH54:WBI57 VHP54:VHQ57 VRL54:VRM57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50" orientation="portrait" r:id="rId1"/>
  <headerFooter alignWithMargins="0">
    <oddFooter>&amp;RDPLO - Divisão de Planejamento Orçamentário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2018-11-26T15:07:00Z</cp:lastPrinted>
  <dcterms:created xsi:type="dcterms:W3CDTF">2014-08-13T20:03:29Z</dcterms:created>
  <dcterms:modified xsi:type="dcterms:W3CDTF">2018-11-26T15:07:24Z</dcterms:modified>
</cp:coreProperties>
</file>