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30" windowWidth="2374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GND'!$A$1:$I$90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88" i="1" l="1"/>
  <c r="G88" i="1"/>
  <c r="E88" i="1"/>
  <c r="I87" i="1"/>
  <c r="I86" i="1"/>
  <c r="E16" i="1" l="1"/>
  <c r="I66" i="1" l="1"/>
  <c r="I67" i="1"/>
  <c r="G83" i="1" l="1"/>
  <c r="E83" i="1"/>
  <c r="I82" i="1"/>
  <c r="I83" i="1" s="1"/>
  <c r="I23" i="1" l="1"/>
  <c r="I52" i="1"/>
  <c r="I53" i="1" l="1"/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4" i="1"/>
  <c r="I55" i="1"/>
  <c r="I56" i="1"/>
  <c r="I57" i="1"/>
  <c r="I68" i="1"/>
  <c r="I65" i="1"/>
  <c r="I75" i="1"/>
  <c r="I76" i="1"/>
  <c r="G77" i="1"/>
  <c r="E77" i="1"/>
  <c r="I63" i="1"/>
  <c r="I64" i="1"/>
  <c r="G29" i="1"/>
  <c r="G17" i="1"/>
  <c r="E17" i="1"/>
  <c r="G58" i="1"/>
  <c r="G90" i="1" s="1"/>
  <c r="I74" i="1"/>
  <c r="I73" i="1"/>
  <c r="I72" i="1"/>
  <c r="I71" i="1"/>
  <c r="I70" i="1"/>
  <c r="I69" i="1"/>
  <c r="I34" i="1"/>
  <c r="I28" i="1"/>
  <c r="I27" i="1"/>
  <c r="I26" i="1"/>
  <c r="I25" i="1"/>
  <c r="I24" i="1"/>
  <c r="I22" i="1"/>
  <c r="I16" i="1"/>
  <c r="I15" i="1"/>
  <c r="I14" i="1"/>
  <c r="I13" i="1"/>
  <c r="I12" i="1"/>
  <c r="I77" i="1" l="1"/>
  <c r="I17" i="1"/>
  <c r="I29" i="1"/>
  <c r="I58" i="1"/>
  <c r="E58" i="1"/>
  <c r="E29" i="1"/>
  <c r="E90" i="1" l="1"/>
  <c r="I90" i="1"/>
</calcChain>
</file>

<file path=xl/sharedStrings.xml><?xml version="1.0" encoding="utf-8"?>
<sst xmlns="http://schemas.openxmlformats.org/spreadsheetml/2006/main" count="238" uniqueCount="100">
  <si>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</si>
  <si>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</si>
  <si>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</si>
  <si>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</si>
  <si>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</si>
  <si>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</si>
  <si>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</si>
  <si>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</si>
  <si>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</si>
  <si>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</si>
  <si>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</si>
  <si>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</si>
  <si>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</si>
  <si>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</si>
  <si>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</si>
  <si>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</si>
  <si>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</si>
  <si>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</si>
  <si>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</si>
  <si>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</si>
  <si>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</si>
  <si>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</si>
  <si>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</si>
  <si>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</si>
  <si>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</si>
  <si>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</si>
  <si>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</si>
  <si>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</si>
  <si>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</si>
  <si>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</si>
  <si>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</si>
  <si>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</si>
  <si>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</si>
  <si>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</si>
  <si>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</si>
  <si>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</si>
  <si>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</si>
  <si>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</si>
  <si>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</si>
  <si>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</si>
  <si>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</si>
  <si>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</si>
  <si>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</si>
  <si>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</si>
  <si>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</si>
  <si>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</si>
  <si>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</si>
  <si>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</si>
  <si>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</si>
  <si>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</si>
  <si>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</si>
  <si>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</si>
  <si>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</si>
  <si>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</si>
  <si>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</si>
  <si>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</si>
  <si>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</si>
  <si>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</si>
  <si>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</si>
  <si>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</si>
  <si>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</si>
  <si>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</si>
  <si>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REFORMA DO EDIFÍCIO-SEDE DO TRIBUNAL REGIONAL FEDERAL DA 3ª REGIÃO EM SÃO PAULO - SP (2a Etapa)</t>
  </si>
  <si>
    <t>REFORMA DO FORUM FEDERAL DE SANTOS - SP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</si>
  <si>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</si>
  <si>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</si>
  <si>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</si>
  <si>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</si>
  <si>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</si>
  <si>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</si>
  <si>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0536</t>
  </si>
  <si>
    <t>REFORMA DO FÓRUM PRESIDENTE PRUDENTE - SP</t>
  </si>
  <si>
    <t>15QA</t>
  </si>
  <si>
    <t>REFORMA DO FORUM FEDERAL DE BARUERI - SP</t>
  </si>
  <si>
    <t>ASSISTÊNCIA MEDICA E ODONTOLÓGICA DE CIVIS - COMPLEMENTAÇÃO DA UNIÃO PO 0001</t>
  </si>
  <si>
    <t>AMOS - EXAMES PERIÓDICOS PO 0002</t>
  </si>
  <si>
    <t>AJUDA DE CUSTO PARA MORADIA MAGISTRADOS PO AMMM</t>
  </si>
  <si>
    <t>AJUDA DE CUSTO PARA MORADIA OUTROS AGENTES PO AMOA</t>
  </si>
  <si>
    <t>JULGAMENTO DE CAUSAS NA JUSTIÇA FEDERAL - PO 0000</t>
  </si>
  <si>
    <t>OPERAÇÕES ESPECIAIS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</si>
  <si>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</si>
  <si>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TOTAL DE OPERAÇÕES ESPECIAIS</t>
  </si>
  <si>
    <t>AQUISIÇÃO DE IMÓVEIS PARA O FUNCIONAMENTO DO TRF DA 3ª REGIÃO - SP - UNIDADE "J"</t>
  </si>
  <si>
    <t>5</t>
  </si>
  <si>
    <t>Inversões Financeiras</t>
  </si>
  <si>
    <t>REFORMA DO ANEXO ADMINISTRATIVO PRESIDENTE WILSON DE SÃO PAULO - SP</t>
  </si>
  <si>
    <t>15FZ</t>
  </si>
  <si>
    <t>219I</t>
  </si>
  <si>
    <t>PUBLICIDADE INSTITUCIONAL E DE UTILIDADE PÚBLICA - PO 0000</t>
  </si>
  <si>
    <t>LEI N. 13.978/2020 - LEI ORÇAMENTÁRIA DAS UNIDADES DA JUSTIÇA FEDERAL PARA 2020</t>
  </si>
  <si>
    <t>0Z01</t>
  </si>
  <si>
    <t>9</t>
  </si>
  <si>
    <t>res</t>
  </si>
  <si>
    <t>15TN</t>
  </si>
  <si>
    <t>15TO</t>
  </si>
  <si>
    <t>Reserva de Contingência F9100</t>
  </si>
  <si>
    <t>Reserva de Contingência F9151</t>
  </si>
  <si>
    <t>RESERVA DE CONTINGÊNCIA</t>
  </si>
  <si>
    <t>TOTAL  RESERVA DE CONTINGÊNCIA</t>
  </si>
  <si>
    <t>RÁDIO E TV JUSTIÇA - PO 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</si>
</sst>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  <font>
      <b/>
      <sz val="13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25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164" fontId="16" fillId="8" borderId="2" xfId="0" applyNumberFormat="1" applyFont="1" applyFill="1" applyBorder="1" applyAlignment="1" applyProtection="1">
      <alignment horizontal="right" vertical="center"/>
      <protection locked="0"/>
    </xf>
    <xf numFmtId="164" fontId="16" fillId="8" borderId="4" xfId="0" applyNumberFormat="1" applyFont="1" applyFill="1" applyBorder="1" applyAlignment="1" applyProtection="1">
      <alignment horizontal="right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8" borderId="3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164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3" xfId="0" applyNumberFormat="1" applyFont="1" applyFill="1" applyBorder="1" applyAlignment="1" applyProtection="1">
      <alignment horizontal="left" vertical="center"/>
      <protection locked="0"/>
    </xf>
    <xf numFmtId="164" fontId="16" fillId="8" borderId="13" xfId="0" applyNumberFormat="1" applyFont="1" applyFill="1" applyBorder="1" applyAlignment="1" applyProtection="1">
      <alignment horizontal="right" vertical="center"/>
      <protection locked="0"/>
    </xf>
    <xf numFmtId="3" fontId="12" fillId="6" borderId="0" xfId="0" applyNumberFormat="1" applyFont="1" applyFill="1" applyBorder="1" applyAlignment="1" applyProtection="1">
      <alignment horizontal="right" vertical="center" wrapText="1"/>
    </xf>
    <xf numFmtId="3" fontId="12" fillId="9" borderId="0" xfId="0" applyNumberFormat="1" applyFont="1" applyFill="1" applyBorder="1" applyAlignment="1" applyProtection="1">
      <alignment horizontal="right" vertical="center" wrapText="1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right" vertical="center" wrapText="1"/>
    </xf>
    <xf numFmtId="3" fontId="12" fillId="0" borderId="4" xfId="0" applyNumberFormat="1" applyFont="1" applyFill="1" applyBorder="1" applyAlignment="1" applyProtection="1">
      <alignment horizontal="right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4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49" fontId="31" fillId="6" borderId="2" xfId="0" applyNumberFormat="1" applyFont="1" applyFill="1" applyBorder="1" applyAlignment="1" applyProtection="1">
      <alignment horizontal="center" vertical="center"/>
    </xf>
    <xf numFmtId="49" fontId="31" fillId="6" borderId="3" xfId="0" applyNumberFormat="1" applyFont="1" applyFill="1" applyBorder="1" applyAlignment="1" applyProtection="1">
      <alignment horizontal="center" vertical="center"/>
    </xf>
    <xf numFmtId="49" fontId="31" fillId="6" borderId="4" xfId="0" applyNumberFormat="1" applyFont="1" applyFill="1" applyBorder="1" applyAlignment="1" applyProtection="1">
      <alignment horizontal="center" vertical="center"/>
    </xf>
    <xf numFmtId="164" fontId="16" fillId="7" borderId="5" xfId="0" applyNumberFormat="1" applyFont="1" applyFill="1" applyBorder="1" applyAlignment="1" applyProtection="1">
      <alignment horizontal="center" vertical="center"/>
      <protection locked="0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82"/>
  <sheetViews>
    <sheetView showGridLines="0" tabSelected="1" topLeftCell="A25" zoomScaleNormal="100" zoomScaleSheetLayoutView="80" workbookViewId="0">
      <selection activeCell="B57" sqref="B57"/>
    </sheetView>
  </sheetViews>
  <sheetFormatPr defaultColWidth="9.140625" defaultRowHeight="18"/>
  <cols>
    <col min="1" max="1" width="10.140625" style="94" customWidth="1"/>
    <col min="2" max="2" width="57.42578125" style="94" customWidth="1"/>
    <col min="3" max="3" width="9.42578125" style="98" customWidth="1"/>
    <col min="4" max="4" width="33.28515625" style="99" customWidth="1"/>
    <col min="5" max="5" width="22" style="94" customWidth="1"/>
    <col min="6" max="6" width="14.28515625" style="94" customWidth="1"/>
    <col min="7" max="7" width="22.140625" style="94" customWidth="1"/>
    <col min="8" max="8" width="13.5703125" style="94" customWidth="1"/>
    <col min="9" max="9" width="20.7109375" style="94" customWidth="1"/>
    <col min="10" max="10" width="14" style="95" bestFit="1" customWidth="1"/>
    <col min="11" max="12" width="13.28515625" style="95" customWidth="1"/>
    <col min="13" max="234" width="13.28515625" style="94" customWidth="1"/>
    <col min="235" max="235" width="10.140625" style="94" customWidth="1"/>
    <col min="236" max="236" width="53.5703125" style="94" customWidth="1"/>
    <col min="237" max="237" width="12.7109375" style="94" customWidth="1"/>
    <col min="238" max="16384" width="9.140625" style="94"/>
  </cols>
  <sheetData>
    <row r="1" spans="1:15" s="6" customFormat="1">
      <c r="A1" s="1" t="s">
        <v>56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55</v>
      </c>
      <c r="B2" s="9"/>
      <c r="C2" s="3"/>
      <c r="D2" s="4"/>
      <c r="E2" s="5"/>
      <c r="F2" s="5"/>
      <c r="J2" s="7"/>
      <c r="K2" s="7"/>
      <c r="L2" s="7"/>
    </row>
    <row r="3" spans="1:15" s="6" customFormat="1" ht="15" customHeight="1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8.25" customHeight="1">
      <c r="A4" s="209"/>
      <c r="B4" s="209"/>
      <c r="C4" s="209"/>
      <c r="D4" s="209"/>
      <c r="E4" s="209"/>
      <c r="F4" s="209"/>
      <c r="G4" s="209"/>
      <c r="H4" s="108"/>
      <c r="J4" s="7"/>
      <c r="K4" s="7"/>
      <c r="L4" s="7"/>
    </row>
    <row r="5" spans="1:15" s="12" customFormat="1" ht="21.75" customHeight="1">
      <c r="A5" s="209" t="s">
        <v>89</v>
      </c>
      <c r="B5" s="209"/>
      <c r="C5" s="209"/>
      <c r="D5" s="209"/>
      <c r="E5" s="209"/>
      <c r="F5" s="209"/>
      <c r="G5" s="209"/>
      <c r="H5" s="209"/>
      <c r="I5" s="209"/>
      <c r="J5" s="11"/>
      <c r="K5" s="11"/>
      <c r="L5" s="11"/>
    </row>
    <row r="6" spans="1:15" s="6" customFormat="1" ht="21" customHeight="1">
      <c r="A6" s="210" t="s">
        <v>0</v>
      </c>
      <c r="B6" s="210"/>
      <c r="C6" s="210"/>
      <c r="D6" s="210"/>
      <c r="E6" s="210"/>
      <c r="F6" s="210"/>
      <c r="G6" s="210"/>
      <c r="H6" s="210"/>
      <c r="I6" s="210"/>
      <c r="J6" s="7"/>
      <c r="K6" s="7"/>
      <c r="L6" s="7"/>
    </row>
    <row r="7" spans="1:15" s="14" customFormat="1" ht="15" customHeight="1">
      <c r="A7" s="211"/>
      <c r="B7" s="211"/>
      <c r="C7" s="211"/>
      <c r="D7" s="211"/>
      <c r="E7" s="211"/>
      <c r="F7" s="211"/>
      <c r="G7" s="211"/>
      <c r="H7" s="211"/>
      <c r="I7" s="211"/>
      <c r="J7" s="13"/>
      <c r="K7" s="13"/>
      <c r="L7" s="13"/>
    </row>
    <row r="8" spans="1:15" s="19" customFormat="1" ht="6.75" hidden="1" customHeight="1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212" t="s">
        <v>1</v>
      </c>
      <c r="B9" s="213"/>
      <c r="C9" s="213"/>
      <c r="D9" s="213"/>
      <c r="E9" s="213"/>
      <c r="F9" s="213"/>
      <c r="G9" s="213"/>
      <c r="H9" s="213"/>
      <c r="I9" s="214"/>
      <c r="J9" s="20"/>
      <c r="K9" s="20"/>
      <c r="L9" s="20"/>
    </row>
    <row r="10" spans="1:15" s="23" customFormat="1" ht="23.25" customHeight="1">
      <c r="A10" s="169" t="s">
        <v>49</v>
      </c>
      <c r="B10" s="170"/>
      <c r="C10" s="200" t="s">
        <v>50</v>
      </c>
      <c r="D10" s="201"/>
      <c r="E10" s="173" t="s">
        <v>51</v>
      </c>
      <c r="F10" s="174"/>
      <c r="G10" s="173" t="s">
        <v>52</v>
      </c>
      <c r="H10" s="174"/>
      <c r="I10" s="21" t="s">
        <v>2</v>
      </c>
      <c r="J10" s="22"/>
      <c r="K10" s="22"/>
      <c r="L10" s="22"/>
    </row>
    <row r="11" spans="1:15" s="23" customFormat="1" ht="33.75" customHeight="1">
      <c r="A11" s="171"/>
      <c r="B11" s="172"/>
      <c r="C11" s="202"/>
      <c r="D11" s="203"/>
      <c r="E11" s="21" t="s">
        <v>58</v>
      </c>
      <c r="F11" s="21" t="s">
        <v>57</v>
      </c>
      <c r="G11" s="21" t="s">
        <v>53</v>
      </c>
      <c r="H11" s="21" t="s">
        <v>54</v>
      </c>
      <c r="I11" s="21" t="s">
        <v>53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429000000</v>
      </c>
      <c r="F12" s="28">
        <v>1790</v>
      </c>
      <c r="G12" s="28">
        <v>1195000000</v>
      </c>
      <c r="H12" s="28">
        <v>5066</v>
      </c>
      <c r="I12" s="28">
        <f>E12+G12</f>
        <v>1624000000</v>
      </c>
      <c r="J12" s="29"/>
      <c r="K12" s="29"/>
      <c r="L12" s="29"/>
    </row>
    <row r="13" spans="1:15" s="37" customFormat="1" ht="42" customHeight="1">
      <c r="A13" s="109" t="s">
        <v>7</v>
      </c>
      <c r="B13" s="32" t="s">
        <v>8</v>
      </c>
      <c r="C13" s="33" t="s">
        <v>5</v>
      </c>
      <c r="D13" s="34" t="s">
        <v>6</v>
      </c>
      <c r="E13" s="54">
        <v>73480000</v>
      </c>
      <c r="F13" s="54"/>
      <c r="G13" s="54">
        <v>209250000</v>
      </c>
      <c r="H13" s="54"/>
      <c r="I13" s="54">
        <f t="shared" ref="I13:I16" si="0">E13+G13</f>
        <v>282730000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f>103688843+31011157</f>
        <v>134700000</v>
      </c>
      <c r="F16" s="28">
        <v>593</v>
      </c>
      <c r="G16" s="28">
        <v>257700000</v>
      </c>
      <c r="H16" s="28">
        <v>1102</v>
      </c>
      <c r="I16" s="28">
        <f t="shared" si="0"/>
        <v>392400000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76" t="s">
        <v>15</v>
      </c>
      <c r="B17" s="177"/>
      <c r="C17" s="177"/>
      <c r="D17" s="178"/>
      <c r="E17" s="45">
        <f>SUM(E12:E16)</f>
        <v>637180000</v>
      </c>
      <c r="F17" s="110"/>
      <c r="G17" s="45">
        <f t="shared" ref="G17:I17" si="1">SUM(G12:G16)</f>
        <v>1661950000</v>
      </c>
      <c r="H17" s="110"/>
      <c r="I17" s="45">
        <f t="shared" si="1"/>
        <v>2299130000</v>
      </c>
      <c r="J17" s="36"/>
      <c r="K17" s="36"/>
      <c r="L17" s="36"/>
      <c r="M17" s="37"/>
      <c r="N17" s="37"/>
      <c r="O17" s="37"/>
    </row>
    <row r="18" spans="1:15" s="30" customFormat="1" ht="18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56" t="s">
        <v>16</v>
      </c>
      <c r="B19" s="157"/>
      <c r="C19" s="157"/>
      <c r="D19" s="157"/>
      <c r="E19" s="157"/>
      <c r="F19" s="157"/>
      <c r="G19" s="157"/>
      <c r="H19" s="157"/>
      <c r="I19" s="158"/>
      <c r="J19" s="20"/>
      <c r="K19" s="20"/>
      <c r="L19" s="20"/>
    </row>
    <row r="20" spans="1:15" s="23" customFormat="1" ht="23.25" customHeight="1">
      <c r="A20" s="169" t="s">
        <v>49</v>
      </c>
      <c r="B20" s="170"/>
      <c r="C20" s="200" t="s">
        <v>50</v>
      </c>
      <c r="D20" s="201"/>
      <c r="E20" s="173" t="s">
        <v>51</v>
      </c>
      <c r="F20" s="174"/>
      <c r="G20" s="173" t="s">
        <v>52</v>
      </c>
      <c r="H20" s="174"/>
      <c r="I20" s="21" t="s">
        <v>2</v>
      </c>
      <c r="J20" s="22"/>
      <c r="K20" s="22"/>
      <c r="L20" s="22"/>
    </row>
    <row r="21" spans="1:15" s="23" customFormat="1" ht="23.25" customHeight="1">
      <c r="A21" s="171"/>
      <c r="B21" s="172"/>
      <c r="C21" s="202"/>
      <c r="D21" s="203"/>
      <c r="E21" s="21" t="s">
        <v>53</v>
      </c>
      <c r="F21" s="132" t="s">
        <v>54</v>
      </c>
      <c r="G21" s="21" t="s">
        <v>53</v>
      </c>
      <c r="H21" s="132" t="s">
        <v>54</v>
      </c>
      <c r="I21" s="21" t="s">
        <v>53</v>
      </c>
      <c r="J21" s="22"/>
      <c r="K21" s="22"/>
      <c r="L21" s="22"/>
    </row>
    <row r="22" spans="1:15" s="30" customFormat="1" ht="15" customHeight="1">
      <c r="A22" s="197">
        <v>2004</v>
      </c>
      <c r="B22" s="204" t="s">
        <v>74</v>
      </c>
      <c r="C22" s="52" t="s">
        <v>17</v>
      </c>
      <c r="D22" s="53" t="s">
        <v>18</v>
      </c>
      <c r="E22" s="130">
        <v>11925275</v>
      </c>
      <c r="F22" s="161">
        <v>4713</v>
      </c>
      <c r="G22" s="133">
        <v>33030825</v>
      </c>
      <c r="H22" s="161">
        <v>12819</v>
      </c>
      <c r="I22" s="131">
        <f>E22+G22</f>
        <v>44956100</v>
      </c>
      <c r="J22" s="29"/>
      <c r="K22" s="29"/>
      <c r="L22" s="29"/>
    </row>
    <row r="23" spans="1:15" s="30" customFormat="1" ht="15" customHeight="1">
      <c r="A23" s="198"/>
      <c r="B23" s="205"/>
      <c r="C23" s="52" t="s">
        <v>19</v>
      </c>
      <c r="D23" s="53" t="s">
        <v>20</v>
      </c>
      <c r="E23" s="130">
        <v>29495</v>
      </c>
      <c r="F23" s="162"/>
      <c r="G23" s="133">
        <v>41484</v>
      </c>
      <c r="H23" s="162"/>
      <c r="I23" s="131">
        <f t="shared" ref="I23:I28" si="2">E23+G23</f>
        <v>70979</v>
      </c>
      <c r="J23" s="29"/>
      <c r="K23" s="29"/>
      <c r="L23" s="29"/>
    </row>
    <row r="24" spans="1:15" s="37" customFormat="1" ht="15" customHeight="1">
      <c r="A24" s="199"/>
      <c r="B24" s="58" t="s">
        <v>75</v>
      </c>
      <c r="C24" s="52" t="s">
        <v>17</v>
      </c>
      <c r="D24" s="53" t="s">
        <v>18</v>
      </c>
      <c r="E24" s="54">
        <v>395967</v>
      </c>
      <c r="F24" s="127">
        <v>1790</v>
      </c>
      <c r="G24" s="54">
        <v>1139850</v>
      </c>
      <c r="H24" s="127">
        <v>5066</v>
      </c>
      <c r="I24" s="54">
        <f t="shared" si="2"/>
        <v>1535817</v>
      </c>
      <c r="J24" s="36"/>
      <c r="K24" s="36"/>
      <c r="L24" s="36"/>
    </row>
    <row r="25" spans="1:15" s="37" customFormat="1" ht="28.5" customHeight="1">
      <c r="A25" s="206" t="s">
        <v>66</v>
      </c>
      <c r="B25" s="55" t="s">
        <v>21</v>
      </c>
      <c r="C25" s="56" t="s">
        <v>17</v>
      </c>
      <c r="D25" s="57" t="s">
        <v>18</v>
      </c>
      <c r="E25" s="28">
        <v>1808375</v>
      </c>
      <c r="F25" s="115">
        <v>213</v>
      </c>
      <c r="G25" s="28">
        <v>7046519</v>
      </c>
      <c r="H25" s="115">
        <v>816</v>
      </c>
      <c r="I25" s="28">
        <f t="shared" si="2"/>
        <v>8854894</v>
      </c>
      <c r="J25" s="36"/>
      <c r="K25" s="36"/>
      <c r="L25" s="36"/>
    </row>
    <row r="26" spans="1:15" s="37" customFormat="1" ht="20.25" customHeight="1">
      <c r="A26" s="207"/>
      <c r="B26" s="58" t="s">
        <v>67</v>
      </c>
      <c r="C26" s="52" t="s">
        <v>17</v>
      </c>
      <c r="D26" s="53" t="s">
        <v>18</v>
      </c>
      <c r="E26" s="54">
        <v>1620050</v>
      </c>
      <c r="F26" s="116">
        <v>535</v>
      </c>
      <c r="G26" s="54">
        <v>2399100</v>
      </c>
      <c r="H26" s="116">
        <v>727</v>
      </c>
      <c r="I26" s="54">
        <f t="shared" si="2"/>
        <v>4019150</v>
      </c>
      <c r="J26" s="36"/>
      <c r="K26" s="36"/>
      <c r="L26" s="36"/>
    </row>
    <row r="27" spans="1:15" s="30" customFormat="1" ht="15" customHeight="1">
      <c r="A27" s="207"/>
      <c r="B27" s="55" t="s">
        <v>68</v>
      </c>
      <c r="C27" s="56" t="s">
        <v>17</v>
      </c>
      <c r="D27" s="57" t="s">
        <v>18</v>
      </c>
      <c r="E27" s="28">
        <v>19144156</v>
      </c>
      <c r="F27" s="115">
        <v>1783</v>
      </c>
      <c r="G27" s="28">
        <v>52497055</v>
      </c>
      <c r="H27" s="115">
        <v>4807</v>
      </c>
      <c r="I27" s="28">
        <f t="shared" si="2"/>
        <v>71641211</v>
      </c>
      <c r="J27" s="29"/>
      <c r="K27" s="29"/>
      <c r="L27" s="29"/>
    </row>
    <row r="28" spans="1:15" s="30" customFormat="1" ht="15" customHeight="1">
      <c r="A28" s="208"/>
      <c r="B28" s="58" t="s">
        <v>69</v>
      </c>
      <c r="C28" s="52" t="s">
        <v>17</v>
      </c>
      <c r="D28" s="53" t="s">
        <v>18</v>
      </c>
      <c r="E28" s="54">
        <v>292939</v>
      </c>
      <c r="F28" s="116"/>
      <c r="G28" s="54">
        <v>543975</v>
      </c>
      <c r="H28" s="116"/>
      <c r="I28" s="54">
        <f t="shared" si="2"/>
        <v>836914</v>
      </c>
      <c r="J28" s="29"/>
      <c r="K28" s="29"/>
      <c r="L28" s="29"/>
    </row>
    <row r="29" spans="1:15" s="30" customFormat="1" ht="21" customHeight="1">
      <c r="A29" s="176" t="s">
        <v>22</v>
      </c>
      <c r="B29" s="177"/>
      <c r="C29" s="177"/>
      <c r="D29" s="178"/>
      <c r="E29" s="45">
        <f>SUM(E22:E28)</f>
        <v>35216257</v>
      </c>
      <c r="F29" s="110"/>
      <c r="G29" s="45">
        <f>SUM(G22:G28)</f>
        <v>96698808</v>
      </c>
      <c r="H29" s="110"/>
      <c r="I29" s="45">
        <f t="shared" ref="I29" si="3">SUM(I22:I28)</f>
        <v>131915065</v>
      </c>
      <c r="J29" s="36"/>
      <c r="K29" s="36"/>
      <c r="L29" s="36"/>
      <c r="M29" s="37"/>
      <c r="N29" s="37"/>
      <c r="O29" s="37"/>
    </row>
    <row r="30" spans="1:15" s="30" customFormat="1" ht="15.75" customHeight="1">
      <c r="A30" s="59"/>
      <c r="B30" s="60"/>
      <c r="C30" s="61"/>
      <c r="D30" s="62"/>
      <c r="E30" s="63"/>
      <c r="F30" s="63"/>
      <c r="G30" s="63"/>
      <c r="H30" s="63"/>
      <c r="I30" s="64"/>
      <c r="J30" s="29"/>
      <c r="K30" s="29"/>
      <c r="L30" s="29"/>
    </row>
    <row r="31" spans="1:15" s="19" customFormat="1" ht="24.75" customHeight="1">
      <c r="A31" s="156" t="s">
        <v>23</v>
      </c>
      <c r="B31" s="157"/>
      <c r="C31" s="157"/>
      <c r="D31" s="157"/>
      <c r="E31" s="157"/>
      <c r="F31" s="157"/>
      <c r="G31" s="157"/>
      <c r="H31" s="157"/>
      <c r="I31" s="158"/>
      <c r="J31" s="20"/>
      <c r="K31" s="20"/>
      <c r="L31" s="20"/>
    </row>
    <row r="32" spans="1:15" s="23" customFormat="1" ht="23.25" customHeight="1">
      <c r="A32" s="169" t="s">
        <v>49</v>
      </c>
      <c r="B32" s="170"/>
      <c r="C32" s="200" t="s">
        <v>50</v>
      </c>
      <c r="D32" s="201"/>
      <c r="E32" s="173" t="s">
        <v>51</v>
      </c>
      <c r="F32" s="174"/>
      <c r="G32" s="173" t="s">
        <v>52</v>
      </c>
      <c r="H32" s="174"/>
      <c r="I32" s="21" t="s">
        <v>2</v>
      </c>
      <c r="J32" s="22"/>
      <c r="K32" s="22"/>
      <c r="L32" s="22"/>
    </row>
    <row r="33" spans="1:12" s="23" customFormat="1" ht="23.25" customHeight="1">
      <c r="A33" s="171"/>
      <c r="B33" s="172"/>
      <c r="C33" s="202"/>
      <c r="D33" s="203"/>
      <c r="E33" s="21" t="s">
        <v>53</v>
      </c>
      <c r="F33" s="21" t="s">
        <v>54</v>
      </c>
      <c r="G33" s="21" t="s">
        <v>53</v>
      </c>
      <c r="H33" s="21" t="s">
        <v>54</v>
      </c>
      <c r="I33" s="21" t="s">
        <v>53</v>
      </c>
      <c r="J33" s="22"/>
      <c r="K33" s="22"/>
      <c r="L33" s="22"/>
    </row>
    <row r="34" spans="1:12" s="29" customFormat="1" ht="15">
      <c r="A34" s="191">
        <v>4257</v>
      </c>
      <c r="B34" s="194" t="s">
        <v>78</v>
      </c>
      <c r="C34" s="65" t="s">
        <v>17</v>
      </c>
      <c r="D34" s="114" t="s">
        <v>18</v>
      </c>
      <c r="E34" s="66">
        <v>47794684</v>
      </c>
      <c r="F34" s="163">
        <v>252914</v>
      </c>
      <c r="G34" s="66">
        <v>136752324</v>
      </c>
      <c r="H34" s="159">
        <v>633026</v>
      </c>
      <c r="I34" s="66">
        <f>E34+G34</f>
        <v>184547008</v>
      </c>
    </row>
    <row r="35" spans="1:12" s="29" customFormat="1" ht="15" customHeight="1">
      <c r="A35" s="192"/>
      <c r="B35" s="194"/>
      <c r="C35" s="65" t="s">
        <v>19</v>
      </c>
      <c r="D35" s="67" t="s">
        <v>20</v>
      </c>
      <c r="E35" s="66">
        <v>2004218</v>
      </c>
      <c r="F35" s="164"/>
      <c r="G35" s="66">
        <v>2000000</v>
      </c>
      <c r="H35" s="160"/>
      <c r="I35" s="66">
        <f t="shared" ref="I35:I57" si="4">E35+G35</f>
        <v>4004218</v>
      </c>
    </row>
    <row r="36" spans="1:12" s="29" customFormat="1" ht="19.5" customHeight="1">
      <c r="A36" s="192"/>
      <c r="B36" s="195" t="s">
        <v>24</v>
      </c>
      <c r="C36" s="68" t="s">
        <v>17</v>
      </c>
      <c r="D36" s="69" t="s">
        <v>18</v>
      </c>
      <c r="E36" s="54">
        <v>637962</v>
      </c>
      <c r="F36" s="116">
        <v>600</v>
      </c>
      <c r="G36" s="54">
        <v>1000000</v>
      </c>
      <c r="H36" s="54">
        <v>630</v>
      </c>
      <c r="I36" s="54">
        <f t="shared" si="4"/>
        <v>1637962</v>
      </c>
    </row>
    <row r="37" spans="1:12" s="29" customFormat="1" ht="15" hidden="1" customHeight="1">
      <c r="A37" s="192"/>
      <c r="B37" s="195"/>
      <c r="C37" s="68" t="s">
        <v>19</v>
      </c>
      <c r="D37" s="69" t="s">
        <v>20</v>
      </c>
      <c r="E37" s="54"/>
      <c r="F37" s="116"/>
      <c r="G37" s="54"/>
      <c r="H37" s="54"/>
      <c r="I37" s="54">
        <f t="shared" si="4"/>
        <v>0</v>
      </c>
    </row>
    <row r="38" spans="1:12" s="29" customFormat="1" ht="15" hidden="1">
      <c r="A38" s="192"/>
      <c r="B38" s="218" t="s">
        <v>25</v>
      </c>
      <c r="C38" s="65" t="s">
        <v>17</v>
      </c>
      <c r="D38" s="67" t="s">
        <v>18</v>
      </c>
      <c r="E38" s="66"/>
      <c r="F38" s="124"/>
      <c r="G38" s="66"/>
      <c r="H38" s="66"/>
      <c r="I38" s="66">
        <f t="shared" si="4"/>
        <v>0</v>
      </c>
    </row>
    <row r="39" spans="1:12" s="29" customFormat="1" ht="32.25" hidden="1" customHeight="1">
      <c r="A39" s="192"/>
      <c r="B39" s="219"/>
      <c r="C39" s="65" t="s">
        <v>19</v>
      </c>
      <c r="D39" s="67" t="s">
        <v>20</v>
      </c>
      <c r="E39" s="66"/>
      <c r="F39" s="124"/>
      <c r="G39" s="66"/>
      <c r="H39" s="66"/>
      <c r="I39" s="66">
        <f t="shared" si="4"/>
        <v>0</v>
      </c>
    </row>
    <row r="40" spans="1:12" s="36" customFormat="1" ht="15" hidden="1">
      <c r="A40" s="192"/>
      <c r="B40" s="218" t="s">
        <v>26</v>
      </c>
      <c r="C40" s="65" t="s">
        <v>17</v>
      </c>
      <c r="D40" s="67" t="s">
        <v>18</v>
      </c>
      <c r="E40" s="66"/>
      <c r="F40" s="124"/>
      <c r="G40" s="66"/>
      <c r="H40" s="66"/>
      <c r="I40" s="66">
        <f t="shared" si="4"/>
        <v>0</v>
      </c>
    </row>
    <row r="41" spans="1:12" s="36" customFormat="1" ht="15" hidden="1" customHeight="1">
      <c r="A41" s="192"/>
      <c r="B41" s="194"/>
      <c r="C41" s="65" t="s">
        <v>19</v>
      </c>
      <c r="D41" s="67" t="s">
        <v>20</v>
      </c>
      <c r="E41" s="66"/>
      <c r="F41" s="124"/>
      <c r="G41" s="66"/>
      <c r="H41" s="66"/>
      <c r="I41" s="66">
        <f t="shared" si="4"/>
        <v>0</v>
      </c>
    </row>
    <row r="42" spans="1:12" s="29" customFormat="1" ht="15" hidden="1" customHeight="1">
      <c r="A42" s="192"/>
      <c r="B42" s="218" t="s">
        <v>27</v>
      </c>
      <c r="C42" s="65" t="s">
        <v>17</v>
      </c>
      <c r="D42" s="67" t="s">
        <v>18</v>
      </c>
      <c r="E42" s="66"/>
      <c r="F42" s="124"/>
      <c r="G42" s="66"/>
      <c r="H42" s="66"/>
      <c r="I42" s="66">
        <f t="shared" si="4"/>
        <v>0</v>
      </c>
    </row>
    <row r="43" spans="1:12" s="29" customFormat="1" ht="15.75" hidden="1" customHeight="1">
      <c r="A43" s="192"/>
      <c r="B43" s="219"/>
      <c r="C43" s="65" t="s">
        <v>19</v>
      </c>
      <c r="D43" s="67" t="s">
        <v>20</v>
      </c>
      <c r="E43" s="66"/>
      <c r="F43" s="124"/>
      <c r="G43" s="66"/>
      <c r="H43" s="66"/>
      <c r="I43" s="66">
        <f t="shared" si="4"/>
        <v>0</v>
      </c>
    </row>
    <row r="44" spans="1:12" s="29" customFormat="1" ht="15" hidden="1" customHeight="1">
      <c r="A44" s="192"/>
      <c r="B44" s="182" t="s">
        <v>28</v>
      </c>
      <c r="C44" s="65" t="s">
        <v>17</v>
      </c>
      <c r="D44" s="67" t="s">
        <v>18</v>
      </c>
      <c r="E44" s="66"/>
      <c r="F44" s="124"/>
      <c r="G44" s="66"/>
      <c r="H44" s="66"/>
      <c r="I44" s="66">
        <f t="shared" si="4"/>
        <v>0</v>
      </c>
    </row>
    <row r="45" spans="1:12" s="29" customFormat="1" ht="15" hidden="1" customHeight="1">
      <c r="A45" s="192"/>
      <c r="B45" s="182"/>
      <c r="C45" s="65" t="s">
        <v>19</v>
      </c>
      <c r="D45" s="67" t="s">
        <v>20</v>
      </c>
      <c r="E45" s="66"/>
      <c r="F45" s="124"/>
      <c r="G45" s="66"/>
      <c r="H45" s="66"/>
      <c r="I45" s="66">
        <f t="shared" si="4"/>
        <v>0</v>
      </c>
    </row>
    <row r="46" spans="1:12" s="29" customFormat="1" ht="15" customHeight="1">
      <c r="A46" s="192"/>
      <c r="B46" s="183" t="s">
        <v>29</v>
      </c>
      <c r="C46" s="68" t="s">
        <v>17</v>
      </c>
      <c r="D46" s="69" t="s">
        <v>18</v>
      </c>
      <c r="E46" s="54">
        <v>130000</v>
      </c>
      <c r="F46" s="161">
        <v>99</v>
      </c>
      <c r="G46" s="54"/>
      <c r="H46" s="180">
        <v>56</v>
      </c>
      <c r="I46" s="54">
        <f t="shared" si="4"/>
        <v>130000</v>
      </c>
    </row>
    <row r="47" spans="1:12" s="29" customFormat="1" ht="15">
      <c r="A47" s="192"/>
      <c r="B47" s="184"/>
      <c r="C47" s="68" t="s">
        <v>19</v>
      </c>
      <c r="D47" s="69" t="s">
        <v>20</v>
      </c>
      <c r="E47" s="54">
        <v>2109161</v>
      </c>
      <c r="F47" s="162"/>
      <c r="G47" s="54">
        <v>2754323</v>
      </c>
      <c r="H47" s="181"/>
      <c r="I47" s="54">
        <f t="shared" si="4"/>
        <v>4863484</v>
      </c>
    </row>
    <row r="48" spans="1:12" s="29" customFormat="1" ht="32.25" customHeight="1">
      <c r="A48" s="192"/>
      <c r="B48" s="182" t="s">
        <v>31</v>
      </c>
      <c r="C48" s="65" t="s">
        <v>17</v>
      </c>
      <c r="D48" s="67" t="s">
        <v>18</v>
      </c>
      <c r="E48" s="66">
        <v>552145</v>
      </c>
      <c r="F48" s="124">
        <v>411</v>
      </c>
      <c r="G48" s="66"/>
      <c r="H48" s="66"/>
      <c r="I48" s="66">
        <f t="shared" si="4"/>
        <v>552145</v>
      </c>
    </row>
    <row r="49" spans="1:238" s="29" customFormat="1" ht="15" hidden="1" customHeight="1">
      <c r="A49" s="192"/>
      <c r="B49" s="182"/>
      <c r="C49" s="65" t="s">
        <v>19</v>
      </c>
      <c r="D49" s="67" t="s">
        <v>20</v>
      </c>
      <c r="E49" s="66"/>
      <c r="F49" s="124"/>
      <c r="G49" s="66"/>
      <c r="H49" s="66"/>
      <c r="I49" s="66">
        <f t="shared" si="4"/>
        <v>0</v>
      </c>
    </row>
    <row r="50" spans="1:238" s="112" customFormat="1" ht="15" customHeight="1">
      <c r="A50" s="192"/>
      <c r="B50" s="189" t="s">
        <v>30</v>
      </c>
      <c r="C50" s="68" t="s">
        <v>17</v>
      </c>
      <c r="D50" s="70" t="s">
        <v>18</v>
      </c>
      <c r="E50" s="71">
        <v>4564650</v>
      </c>
      <c r="F50" s="187">
        <v>99</v>
      </c>
      <c r="G50" s="71">
        <v>9918219</v>
      </c>
      <c r="H50" s="185">
        <v>104</v>
      </c>
      <c r="I50" s="54">
        <f t="shared" si="4"/>
        <v>14482869</v>
      </c>
    </row>
    <row r="51" spans="1:238" s="112" customFormat="1" ht="15">
      <c r="A51" s="193"/>
      <c r="B51" s="190"/>
      <c r="C51" s="68" t="s">
        <v>19</v>
      </c>
      <c r="D51" s="70" t="s">
        <v>20</v>
      </c>
      <c r="E51" s="71">
        <v>238477</v>
      </c>
      <c r="F51" s="188"/>
      <c r="G51" s="71"/>
      <c r="H51" s="186"/>
      <c r="I51" s="54">
        <f t="shared" si="4"/>
        <v>238477</v>
      </c>
    </row>
    <row r="52" spans="1:238" s="112" customFormat="1" ht="28.5">
      <c r="A52" s="129"/>
      <c r="B52" s="136" t="s">
        <v>76</v>
      </c>
      <c r="C52" s="134" t="s">
        <v>17</v>
      </c>
      <c r="D52" s="137" t="s">
        <v>18</v>
      </c>
      <c r="E52" s="138">
        <v>52108</v>
      </c>
      <c r="F52" s="139">
        <v>1</v>
      </c>
      <c r="G52" s="138">
        <v>245790</v>
      </c>
      <c r="H52" s="140">
        <v>5</v>
      </c>
      <c r="I52" s="135">
        <f t="shared" si="4"/>
        <v>297898</v>
      </c>
    </row>
    <row r="53" spans="1:238" s="112" customFormat="1" ht="28.5">
      <c r="A53" s="117" t="s">
        <v>61</v>
      </c>
      <c r="B53" s="118" t="s">
        <v>77</v>
      </c>
      <c r="C53" s="68" t="s">
        <v>17</v>
      </c>
      <c r="D53" s="70" t="s">
        <v>18</v>
      </c>
      <c r="E53" s="71">
        <v>71687</v>
      </c>
      <c r="F53" s="125">
        <v>2</v>
      </c>
      <c r="G53" s="71">
        <v>277660</v>
      </c>
      <c r="H53" s="119">
        <v>13</v>
      </c>
      <c r="I53" s="54">
        <f t="shared" si="4"/>
        <v>349347</v>
      </c>
    </row>
    <row r="54" spans="1:238" s="29" customFormat="1" ht="15" customHeight="1">
      <c r="A54" s="220" t="s">
        <v>87</v>
      </c>
      <c r="B54" s="182" t="s">
        <v>88</v>
      </c>
      <c r="C54" s="65" t="s">
        <v>17</v>
      </c>
      <c r="D54" s="67" t="s">
        <v>18</v>
      </c>
      <c r="E54" s="66">
        <v>5000</v>
      </c>
      <c r="F54" s="179">
        <v>1</v>
      </c>
      <c r="G54" s="66">
        <v>12000</v>
      </c>
      <c r="H54" s="224">
        <v>72</v>
      </c>
      <c r="I54" s="66">
        <f t="shared" si="4"/>
        <v>17000</v>
      </c>
    </row>
    <row r="55" spans="1:238" s="29" customFormat="1" ht="15" customHeight="1">
      <c r="A55" s="220"/>
      <c r="B55" s="182"/>
      <c r="C55" s="65" t="s">
        <v>19</v>
      </c>
      <c r="D55" s="67" t="s">
        <v>20</v>
      </c>
      <c r="E55" s="66"/>
      <c r="F55" s="179"/>
      <c r="G55" s="66">
        <v>20000</v>
      </c>
      <c r="H55" s="224"/>
      <c r="I55" s="66">
        <f t="shared" si="4"/>
        <v>20000</v>
      </c>
    </row>
    <row r="56" spans="1:238" s="29" customFormat="1" ht="15" customHeight="1">
      <c r="A56" s="220"/>
      <c r="B56" s="142" t="s">
        <v>99</v>
      </c>
      <c r="C56" s="68" t="s">
        <v>17</v>
      </c>
      <c r="D56" s="69" t="s">
        <v>18</v>
      </c>
      <c r="E56" s="54">
        <v>479278</v>
      </c>
      <c r="F56" s="116">
        <v>1296</v>
      </c>
      <c r="G56" s="54"/>
      <c r="H56" s="54"/>
      <c r="I56" s="54">
        <f t="shared" si="4"/>
        <v>479278</v>
      </c>
    </row>
    <row r="57" spans="1:238" s="29" customFormat="1" ht="15" customHeight="1">
      <c r="A57" s="126">
        <v>4224</v>
      </c>
      <c r="B57" s="128" t="s">
        <v>32</v>
      </c>
      <c r="C57" s="145" t="s">
        <v>17</v>
      </c>
      <c r="D57" s="146" t="s">
        <v>18</v>
      </c>
      <c r="E57" s="147">
        <v>15000</v>
      </c>
      <c r="F57" s="144">
        <v>55</v>
      </c>
      <c r="G57" s="147"/>
      <c r="H57" s="147"/>
      <c r="I57" s="147">
        <f t="shared" si="4"/>
        <v>15000</v>
      </c>
    </row>
    <row r="58" spans="1:238" s="30" customFormat="1" ht="15" customHeight="1">
      <c r="A58" s="176" t="s">
        <v>33</v>
      </c>
      <c r="B58" s="177"/>
      <c r="C58" s="177"/>
      <c r="D58" s="178"/>
      <c r="E58" s="45">
        <f>SUM(E34:E57)</f>
        <v>58654370</v>
      </c>
      <c r="F58" s="110"/>
      <c r="G58" s="45">
        <f>SUM(G34:G57)</f>
        <v>152980316</v>
      </c>
      <c r="H58" s="110"/>
      <c r="I58" s="45">
        <f>SUM(I34:I57)</f>
        <v>211634686</v>
      </c>
      <c r="J58" s="36"/>
      <c r="K58" s="36"/>
      <c r="L58" s="36"/>
      <c r="M58" s="37"/>
      <c r="N58" s="37"/>
      <c r="O58" s="37"/>
    </row>
    <row r="59" spans="1:238" s="19" customFormat="1" ht="16.5" customHeight="1">
      <c r="A59" s="196"/>
      <c r="B59" s="196"/>
      <c r="C59" s="196"/>
      <c r="D59" s="196"/>
      <c r="E59" s="196"/>
      <c r="F59" s="196"/>
      <c r="G59" s="196"/>
      <c r="H59" s="196"/>
      <c r="I59" s="196"/>
      <c r="J59" s="20"/>
      <c r="K59" s="20"/>
      <c r="L59" s="20"/>
    </row>
    <row r="60" spans="1:238" s="19" customFormat="1" ht="20.25" customHeight="1">
      <c r="A60" s="156" t="s">
        <v>34</v>
      </c>
      <c r="B60" s="157"/>
      <c r="C60" s="157"/>
      <c r="D60" s="157"/>
      <c r="E60" s="157"/>
      <c r="F60" s="157"/>
      <c r="G60" s="157"/>
      <c r="H60" s="157"/>
      <c r="I60" s="158"/>
      <c r="J60" s="20"/>
      <c r="K60" s="20"/>
      <c r="L60" s="20"/>
    </row>
    <row r="61" spans="1:238" s="23" customFormat="1" ht="23.25" customHeight="1">
      <c r="A61" s="169" t="s">
        <v>49</v>
      </c>
      <c r="B61" s="170"/>
      <c r="C61" s="200" t="s">
        <v>50</v>
      </c>
      <c r="D61" s="201"/>
      <c r="E61" s="173" t="s">
        <v>51</v>
      </c>
      <c r="F61" s="174"/>
      <c r="G61" s="173" t="s">
        <v>52</v>
      </c>
      <c r="H61" s="174"/>
      <c r="I61" s="21" t="s">
        <v>2</v>
      </c>
      <c r="J61" s="22"/>
      <c r="K61" s="22"/>
      <c r="L61" s="22"/>
    </row>
    <row r="62" spans="1:238" s="23" customFormat="1" ht="23.25" customHeight="1">
      <c r="A62" s="171"/>
      <c r="B62" s="172"/>
      <c r="C62" s="202"/>
      <c r="D62" s="203"/>
      <c r="E62" s="21" t="s">
        <v>53</v>
      </c>
      <c r="F62" s="21" t="s">
        <v>54</v>
      </c>
      <c r="G62" s="21" t="s">
        <v>53</v>
      </c>
      <c r="H62" s="21" t="s">
        <v>54</v>
      </c>
      <c r="I62" s="21" t="s">
        <v>53</v>
      </c>
      <c r="J62" s="22"/>
      <c r="K62" s="22"/>
      <c r="L62" s="22"/>
    </row>
    <row r="63" spans="1:238" s="76" customFormat="1" ht="29.25" customHeight="1">
      <c r="A63" s="165" t="s">
        <v>35</v>
      </c>
      <c r="B63" s="167" t="s">
        <v>36</v>
      </c>
      <c r="C63" s="81" t="s">
        <v>17</v>
      </c>
      <c r="D63" s="74" t="s">
        <v>18</v>
      </c>
      <c r="E63" s="54">
        <v>722436</v>
      </c>
      <c r="F63" s="180">
        <v>25</v>
      </c>
      <c r="G63" s="54"/>
      <c r="H63" s="54"/>
      <c r="I63" s="54">
        <f t="shared" ref="I63" si="5">E63+G63</f>
        <v>722436</v>
      </c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</row>
    <row r="64" spans="1:238" s="76" customFormat="1">
      <c r="A64" s="166"/>
      <c r="B64" s="168"/>
      <c r="C64" s="81" t="s">
        <v>19</v>
      </c>
      <c r="D64" s="74" t="s">
        <v>20</v>
      </c>
      <c r="E64" s="54">
        <v>722437</v>
      </c>
      <c r="F64" s="181"/>
      <c r="G64" s="54"/>
      <c r="H64" s="54"/>
      <c r="I64" s="54">
        <f t="shared" ref="I64:I76" si="6">E64+G64</f>
        <v>722437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</row>
    <row r="65" spans="1:238" s="76" customFormat="1" ht="30.75" customHeight="1">
      <c r="A65" s="84" t="s">
        <v>64</v>
      </c>
      <c r="B65" s="113" t="s">
        <v>62</v>
      </c>
      <c r="C65" s="86" t="s">
        <v>19</v>
      </c>
      <c r="D65" s="87" t="s">
        <v>20</v>
      </c>
      <c r="E65" s="66">
        <v>3500000</v>
      </c>
      <c r="F65" s="66">
        <v>17</v>
      </c>
      <c r="G65" s="66"/>
      <c r="H65" s="66"/>
      <c r="I65" s="66">
        <f t="shared" ref="I65:I68" si="7">E65+G65</f>
        <v>3500000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</row>
    <row r="66" spans="1:238" s="76" customFormat="1" ht="33" customHeight="1">
      <c r="A66" s="72" t="s">
        <v>93</v>
      </c>
      <c r="B66" s="83" t="s">
        <v>82</v>
      </c>
      <c r="C66" s="81" t="s">
        <v>83</v>
      </c>
      <c r="D66" s="74" t="s">
        <v>84</v>
      </c>
      <c r="E66" s="54">
        <v>7610000</v>
      </c>
      <c r="F66" s="54">
        <v>2</v>
      </c>
      <c r="G66" s="54"/>
      <c r="H66" s="54"/>
      <c r="I66" s="54">
        <f t="shared" si="7"/>
        <v>7610000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</row>
    <row r="67" spans="1:238" s="76" customFormat="1" ht="30.75" customHeight="1">
      <c r="A67" s="84" t="s">
        <v>94</v>
      </c>
      <c r="B67" s="113" t="s">
        <v>85</v>
      </c>
      <c r="C67" s="86" t="s">
        <v>19</v>
      </c>
      <c r="D67" s="87" t="s">
        <v>20</v>
      </c>
      <c r="E67" s="66"/>
      <c r="F67" s="66"/>
      <c r="G67" s="66">
        <v>1374700</v>
      </c>
      <c r="H67" s="66">
        <v>10</v>
      </c>
      <c r="I67" s="66">
        <f t="shared" ref="I67" si="8">E67+G67</f>
        <v>1374700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</row>
    <row r="68" spans="1:238" s="76" customFormat="1" ht="33" customHeight="1">
      <c r="A68" s="72" t="s">
        <v>86</v>
      </c>
      <c r="B68" s="83" t="s">
        <v>71</v>
      </c>
      <c r="C68" s="81" t="s">
        <v>19</v>
      </c>
      <c r="D68" s="74" t="s">
        <v>20</v>
      </c>
      <c r="E68" s="54"/>
      <c r="F68" s="54"/>
      <c r="G68" s="54">
        <v>155000</v>
      </c>
      <c r="H68" s="54">
        <v>6</v>
      </c>
      <c r="I68" s="54">
        <f t="shared" si="7"/>
        <v>155000</v>
      </c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</row>
    <row r="69" spans="1:238" s="76" customFormat="1" ht="28.5">
      <c r="A69" s="77" t="s">
        <v>37</v>
      </c>
      <c r="B69" s="78" t="s">
        <v>38</v>
      </c>
      <c r="C69" s="79" t="s">
        <v>19</v>
      </c>
      <c r="D69" s="80" t="s">
        <v>20</v>
      </c>
      <c r="E69" s="28"/>
      <c r="F69" s="28"/>
      <c r="G69" s="28">
        <v>1000000</v>
      </c>
      <c r="H69" s="28">
        <v>5</v>
      </c>
      <c r="I69" s="28">
        <f t="shared" si="6"/>
        <v>1000000</v>
      </c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</row>
    <row r="70" spans="1:238" s="76" customFormat="1" ht="28.5">
      <c r="A70" s="72" t="s">
        <v>39</v>
      </c>
      <c r="B70" s="73" t="s">
        <v>40</v>
      </c>
      <c r="C70" s="81" t="s">
        <v>19</v>
      </c>
      <c r="D70" s="74" t="s">
        <v>20</v>
      </c>
      <c r="E70" s="54"/>
      <c r="F70" s="54"/>
      <c r="G70" s="54">
        <v>1000000</v>
      </c>
      <c r="H70" s="54">
        <v>3</v>
      </c>
      <c r="I70" s="54">
        <f t="shared" si="6"/>
        <v>1000000</v>
      </c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</row>
    <row r="71" spans="1:238" s="76" customFormat="1" ht="28.5">
      <c r="A71" s="77" t="s">
        <v>41</v>
      </c>
      <c r="B71" s="82" t="s">
        <v>42</v>
      </c>
      <c r="C71" s="79" t="s">
        <v>19</v>
      </c>
      <c r="D71" s="80" t="s">
        <v>20</v>
      </c>
      <c r="E71" s="28"/>
      <c r="F71" s="28"/>
      <c r="G71" s="28">
        <v>550000</v>
      </c>
      <c r="H71" s="28">
        <v>7</v>
      </c>
      <c r="I71" s="28">
        <f t="shared" si="6"/>
        <v>550000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</row>
    <row r="72" spans="1:238" s="76" customFormat="1">
      <c r="A72" s="72" t="s">
        <v>43</v>
      </c>
      <c r="B72" s="73" t="s">
        <v>60</v>
      </c>
      <c r="C72" s="81" t="s">
        <v>19</v>
      </c>
      <c r="D72" s="74" t="s">
        <v>20</v>
      </c>
      <c r="E72" s="54"/>
      <c r="F72" s="54"/>
      <c r="G72" s="54">
        <v>270000</v>
      </c>
      <c r="H72" s="54">
        <v>4</v>
      </c>
      <c r="I72" s="54">
        <f t="shared" si="6"/>
        <v>270000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</row>
    <row r="73" spans="1:238" s="76" customFormat="1" ht="28.5">
      <c r="A73" s="77" t="s">
        <v>44</v>
      </c>
      <c r="B73" s="78" t="s">
        <v>45</v>
      </c>
      <c r="C73" s="79" t="s">
        <v>19</v>
      </c>
      <c r="D73" s="80" t="s">
        <v>20</v>
      </c>
      <c r="E73" s="28"/>
      <c r="F73" s="28"/>
      <c r="G73" s="28">
        <v>85000</v>
      </c>
      <c r="H73" s="28">
        <v>1</v>
      </c>
      <c r="I73" s="28">
        <f t="shared" si="6"/>
        <v>85000</v>
      </c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</row>
    <row r="74" spans="1:238" s="76" customFormat="1" ht="28.5">
      <c r="A74" s="72" t="s">
        <v>46</v>
      </c>
      <c r="B74" s="73" t="s">
        <v>59</v>
      </c>
      <c r="C74" s="81" t="s">
        <v>19</v>
      </c>
      <c r="D74" s="74" t="s">
        <v>20</v>
      </c>
      <c r="E74" s="54"/>
      <c r="F74" s="54"/>
      <c r="G74" s="54">
        <v>500000</v>
      </c>
      <c r="H74" s="54">
        <v>4</v>
      </c>
      <c r="I74" s="54">
        <f t="shared" si="6"/>
        <v>500000</v>
      </c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</row>
    <row r="75" spans="1:238" s="76" customFormat="1">
      <c r="A75" s="84" t="s">
        <v>65</v>
      </c>
      <c r="B75" s="85" t="s">
        <v>63</v>
      </c>
      <c r="C75" s="86" t="s">
        <v>19</v>
      </c>
      <c r="D75" s="87" t="s">
        <v>20</v>
      </c>
      <c r="E75" s="66"/>
      <c r="F75" s="66"/>
      <c r="G75" s="66">
        <v>1000000</v>
      </c>
      <c r="H75" s="66">
        <v>10</v>
      </c>
      <c r="I75" s="66">
        <f t="shared" si="6"/>
        <v>1000000</v>
      </c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</row>
    <row r="76" spans="1:238" s="76" customFormat="1">
      <c r="A76" s="72" t="s">
        <v>72</v>
      </c>
      <c r="B76" s="73" t="s">
        <v>73</v>
      </c>
      <c r="C76" s="81" t="s">
        <v>19</v>
      </c>
      <c r="D76" s="74" t="s">
        <v>20</v>
      </c>
      <c r="E76" s="54"/>
      <c r="F76" s="54"/>
      <c r="G76" s="54">
        <v>200000</v>
      </c>
      <c r="H76" s="54">
        <v>10</v>
      </c>
      <c r="I76" s="54">
        <f t="shared" si="6"/>
        <v>200000</v>
      </c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</row>
    <row r="77" spans="1:238" s="30" customFormat="1" ht="23.25" customHeight="1">
      <c r="A77" s="176" t="s">
        <v>47</v>
      </c>
      <c r="B77" s="177"/>
      <c r="C77" s="177"/>
      <c r="D77" s="178"/>
      <c r="E77" s="45">
        <f>SUM(E63:E76)</f>
        <v>12554873</v>
      </c>
      <c r="F77" s="110"/>
      <c r="G77" s="45">
        <f>SUM(G63:G76)</f>
        <v>6134700</v>
      </c>
      <c r="H77" s="110"/>
      <c r="I77" s="45">
        <f>SUM(I63:I76)</f>
        <v>18689573</v>
      </c>
      <c r="J77" s="36"/>
      <c r="K77" s="36"/>
      <c r="L77" s="36"/>
      <c r="M77" s="37"/>
      <c r="N77" s="37"/>
      <c r="O77" s="37"/>
    </row>
    <row r="78" spans="1:238" s="37" customFormat="1" ht="17.25" customHeight="1">
      <c r="A78" s="120"/>
      <c r="B78" s="121"/>
      <c r="C78" s="121"/>
      <c r="D78" s="121"/>
      <c r="E78" s="122"/>
      <c r="F78" s="122"/>
      <c r="G78" s="122"/>
      <c r="H78" s="122"/>
      <c r="I78" s="123"/>
      <c r="J78" s="36"/>
      <c r="K78" s="36"/>
      <c r="L78" s="36"/>
    </row>
    <row r="79" spans="1:238" s="30" customFormat="1" ht="18.75" customHeight="1">
      <c r="A79" s="156" t="s">
        <v>79</v>
      </c>
      <c r="B79" s="157"/>
      <c r="C79" s="157"/>
      <c r="D79" s="157"/>
      <c r="E79" s="157"/>
      <c r="F79" s="157"/>
      <c r="G79" s="157"/>
      <c r="H79" s="157"/>
      <c r="I79" s="158"/>
      <c r="J79" s="36"/>
      <c r="K79" s="36"/>
      <c r="L79" s="36"/>
      <c r="M79" s="37"/>
      <c r="N79" s="37"/>
      <c r="O79" s="37"/>
    </row>
    <row r="80" spans="1:238" s="23" customFormat="1" ht="23.25" customHeight="1">
      <c r="A80" s="169" t="s">
        <v>49</v>
      </c>
      <c r="B80" s="170"/>
      <c r="C80" s="200" t="s">
        <v>50</v>
      </c>
      <c r="D80" s="201"/>
      <c r="E80" s="173" t="s">
        <v>51</v>
      </c>
      <c r="F80" s="174"/>
      <c r="G80" s="173" t="s">
        <v>52</v>
      </c>
      <c r="H80" s="174"/>
      <c r="I80" s="21" t="s">
        <v>2</v>
      </c>
      <c r="J80" s="22"/>
      <c r="K80" s="22"/>
      <c r="L80" s="22"/>
    </row>
    <row r="81" spans="1:238" s="23" customFormat="1" ht="23.25" customHeight="1">
      <c r="A81" s="171"/>
      <c r="B81" s="172"/>
      <c r="C81" s="202"/>
      <c r="D81" s="203"/>
      <c r="E81" s="21" t="s">
        <v>53</v>
      </c>
      <c r="F81" s="21" t="s">
        <v>54</v>
      </c>
      <c r="G81" s="21" t="s">
        <v>53</v>
      </c>
      <c r="H81" s="21" t="s">
        <v>54</v>
      </c>
      <c r="I81" s="21" t="s">
        <v>53</v>
      </c>
      <c r="J81" s="22"/>
      <c r="K81" s="22"/>
      <c r="L81" s="22"/>
    </row>
    <row r="82" spans="1:238" s="29" customFormat="1" ht="36" customHeight="1">
      <c r="A82" s="141" t="s">
        <v>70</v>
      </c>
      <c r="B82" s="142" t="s">
        <v>80</v>
      </c>
      <c r="C82" s="143" t="s">
        <v>17</v>
      </c>
      <c r="D82" s="69" t="s">
        <v>18</v>
      </c>
      <c r="E82" s="54">
        <v>20716</v>
      </c>
      <c r="F82" s="116"/>
      <c r="G82" s="54"/>
      <c r="H82" s="54"/>
      <c r="I82" s="54">
        <f t="shared" ref="I82" si="9">E82+G82</f>
        <v>20716</v>
      </c>
    </row>
    <row r="83" spans="1:238" s="30" customFormat="1" ht="23.25" customHeight="1">
      <c r="A83" s="176" t="s">
        <v>81</v>
      </c>
      <c r="B83" s="177"/>
      <c r="C83" s="177"/>
      <c r="D83" s="178"/>
      <c r="E83" s="45">
        <f>E82</f>
        <v>20716</v>
      </c>
      <c r="F83" s="110"/>
      <c r="G83" s="45">
        <f>G82</f>
        <v>0</v>
      </c>
      <c r="H83" s="110"/>
      <c r="I83" s="45">
        <f>I82</f>
        <v>20716</v>
      </c>
      <c r="J83" s="36"/>
      <c r="K83" s="36"/>
      <c r="L83" s="36"/>
      <c r="M83" s="37"/>
      <c r="N83" s="37"/>
      <c r="O83" s="37"/>
    </row>
    <row r="84" spans="1:238" s="151" customFormat="1" ht="13.5" customHeight="1">
      <c r="A84" s="152"/>
      <c r="B84" s="153"/>
      <c r="C84" s="153"/>
      <c r="D84" s="153"/>
      <c r="E84" s="154"/>
      <c r="F84" s="154"/>
      <c r="G84" s="154"/>
      <c r="H84" s="154"/>
      <c r="I84" s="155"/>
      <c r="J84" s="150"/>
      <c r="K84" s="150"/>
      <c r="L84" s="150"/>
    </row>
    <row r="85" spans="1:238" s="30" customFormat="1" ht="16.5" customHeight="1">
      <c r="A85" s="156" t="s">
        <v>97</v>
      </c>
      <c r="B85" s="157"/>
      <c r="C85" s="157"/>
      <c r="D85" s="157"/>
      <c r="E85" s="157"/>
      <c r="F85" s="157"/>
      <c r="G85" s="157"/>
      <c r="H85" s="157"/>
      <c r="I85" s="158"/>
      <c r="J85" s="36"/>
      <c r="K85" s="36"/>
      <c r="L85" s="36"/>
      <c r="M85" s="37"/>
      <c r="N85" s="37"/>
      <c r="O85" s="37"/>
    </row>
    <row r="86" spans="1:238" s="76" customFormat="1">
      <c r="A86" s="72" t="s">
        <v>90</v>
      </c>
      <c r="B86" s="73" t="s">
        <v>95</v>
      </c>
      <c r="C86" s="81" t="s">
        <v>91</v>
      </c>
      <c r="D86" s="74" t="s">
        <v>92</v>
      </c>
      <c r="E86" s="54">
        <v>393778</v>
      </c>
      <c r="F86" s="54"/>
      <c r="G86" s="54"/>
      <c r="H86" s="54"/>
      <c r="I86" s="54">
        <f t="shared" ref="I86:I87" si="10">E86+G86</f>
        <v>393778</v>
      </c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</row>
    <row r="87" spans="1:238" s="76" customFormat="1">
      <c r="A87" s="84" t="s">
        <v>90</v>
      </c>
      <c r="B87" s="78" t="s">
        <v>96</v>
      </c>
      <c r="C87" s="86" t="s">
        <v>91</v>
      </c>
      <c r="D87" s="87" t="s">
        <v>92</v>
      </c>
      <c r="E87" s="66">
        <v>211553</v>
      </c>
      <c r="F87" s="66"/>
      <c r="G87" s="66"/>
      <c r="H87" s="66"/>
      <c r="I87" s="66">
        <f t="shared" si="10"/>
        <v>211553</v>
      </c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</row>
    <row r="88" spans="1:238" s="30" customFormat="1" ht="23.25" customHeight="1">
      <c r="A88" s="221" t="s">
        <v>98</v>
      </c>
      <c r="B88" s="222"/>
      <c r="C88" s="222"/>
      <c r="D88" s="223"/>
      <c r="E88" s="148">
        <f>E86+E87</f>
        <v>605331</v>
      </c>
      <c r="F88" s="149"/>
      <c r="G88" s="148">
        <f>G86+G87</f>
        <v>0</v>
      </c>
      <c r="H88" s="149"/>
      <c r="I88" s="148">
        <f>I86+I87</f>
        <v>605331</v>
      </c>
      <c r="J88" s="36"/>
      <c r="K88" s="36"/>
      <c r="L88" s="36"/>
      <c r="M88" s="37"/>
      <c r="N88" s="37"/>
      <c r="O88" s="37"/>
    </row>
    <row r="89" spans="1:238" s="30" customFormat="1" ht="15.75" customHeight="1">
      <c r="A89" s="175"/>
      <c r="B89" s="175"/>
      <c r="C89" s="91"/>
      <c r="D89" s="91"/>
      <c r="E89" s="92"/>
      <c r="F89" s="92"/>
      <c r="G89" s="92"/>
      <c r="H89" s="92"/>
      <c r="I89" s="93"/>
      <c r="J89" s="29"/>
      <c r="K89" s="29"/>
      <c r="L89" s="29"/>
    </row>
    <row r="90" spans="1:238" s="90" customFormat="1" ht="20.25" customHeight="1">
      <c r="A90" s="215" t="s">
        <v>48</v>
      </c>
      <c r="B90" s="216"/>
      <c r="C90" s="216"/>
      <c r="D90" s="217"/>
      <c r="E90" s="88">
        <f>E17+E29+E58+E77+E83+E88</f>
        <v>744231547</v>
      </c>
      <c r="F90" s="111"/>
      <c r="G90" s="88">
        <f>G17+G29+G58+G77+G83+G88</f>
        <v>1917763824</v>
      </c>
      <c r="H90" s="111"/>
      <c r="I90" s="88">
        <f>I17+I29+I58+I77+I83+I88</f>
        <v>2661995371</v>
      </c>
      <c r="J90" s="89"/>
      <c r="K90" s="29"/>
      <c r="L90" s="29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</row>
    <row r="91" spans="1:238" s="95" customFormat="1">
      <c r="C91" s="96"/>
      <c r="D91" s="97"/>
    </row>
    <row r="92" spans="1:238" s="95" customFormat="1">
      <c r="C92" s="96"/>
      <c r="D92" s="97"/>
    </row>
    <row r="93" spans="1:238" s="95" customFormat="1">
      <c r="C93" s="96"/>
      <c r="D93" s="97"/>
    </row>
    <row r="94" spans="1:238" s="95" customFormat="1">
      <c r="C94" s="96"/>
      <c r="D94" s="97"/>
    </row>
    <row r="95" spans="1:238" s="95" customFormat="1">
      <c r="C95" s="96"/>
      <c r="D95" s="97"/>
    </row>
    <row r="96" spans="1:238" s="95" customFormat="1">
      <c r="C96" s="96"/>
      <c r="D96" s="97"/>
    </row>
    <row r="97" spans="3:4" s="95" customFormat="1">
      <c r="C97" s="96"/>
      <c r="D97" s="97"/>
    </row>
    <row r="98" spans="3:4" s="95" customFormat="1">
      <c r="C98" s="96"/>
      <c r="D98" s="97"/>
    </row>
    <row r="99" spans="3:4" s="95" customFormat="1">
      <c r="C99" s="96"/>
      <c r="D99" s="97"/>
    </row>
    <row r="100" spans="3:4" s="95" customFormat="1">
      <c r="C100" s="96"/>
      <c r="D100" s="97"/>
    </row>
    <row r="101" spans="3:4" s="95" customFormat="1">
      <c r="C101" s="96"/>
      <c r="D101" s="97"/>
    </row>
    <row r="102" spans="3:4" s="95" customFormat="1">
      <c r="C102" s="96"/>
      <c r="D102" s="97"/>
    </row>
    <row r="103" spans="3:4" s="95" customFormat="1">
      <c r="C103" s="96"/>
      <c r="D103" s="97"/>
    </row>
    <row r="104" spans="3:4" s="95" customFormat="1">
      <c r="C104" s="96"/>
      <c r="D104" s="97"/>
    </row>
    <row r="105" spans="3:4" s="95" customFormat="1">
      <c r="C105" s="96"/>
      <c r="D105" s="97"/>
    </row>
    <row r="106" spans="3:4" s="95" customFormat="1">
      <c r="C106" s="96"/>
      <c r="D106" s="97"/>
    </row>
    <row r="107" spans="3:4" s="95" customFormat="1">
      <c r="C107" s="96"/>
      <c r="D107" s="97"/>
    </row>
    <row r="177" spans="1:12" s="100" customFormat="1">
      <c r="A177" s="94"/>
      <c r="B177" s="94"/>
      <c r="C177" s="98"/>
      <c r="D177" s="99"/>
      <c r="J177" s="101"/>
      <c r="K177" s="101"/>
      <c r="L177" s="101"/>
    </row>
    <row r="179" spans="1:12">
      <c r="A179" s="100"/>
      <c r="B179" s="100"/>
      <c r="C179" s="102"/>
      <c r="D179" s="103"/>
    </row>
    <row r="180" spans="1:12" s="104" customFormat="1">
      <c r="A180" s="94"/>
      <c r="B180" s="94"/>
      <c r="C180" s="98"/>
      <c r="D180" s="99"/>
      <c r="J180" s="105"/>
      <c r="K180" s="105"/>
      <c r="L180" s="105"/>
    </row>
    <row r="182" spans="1:12">
      <c r="A182" s="104"/>
      <c r="B182" s="104"/>
      <c r="C182" s="106"/>
      <c r="D182" s="107"/>
    </row>
  </sheetData>
  <mergeCells count="67">
    <mergeCell ref="A90:D90"/>
    <mergeCell ref="B38:B39"/>
    <mergeCell ref="B40:B41"/>
    <mergeCell ref="B42:B43"/>
    <mergeCell ref="B44:B45"/>
    <mergeCell ref="A54:A56"/>
    <mergeCell ref="A83:D83"/>
    <mergeCell ref="A79:I79"/>
    <mergeCell ref="A80:B81"/>
    <mergeCell ref="C80:D81"/>
    <mergeCell ref="E80:F80"/>
    <mergeCell ref="G80:H80"/>
    <mergeCell ref="A88:D88"/>
    <mergeCell ref="H54:H55"/>
    <mergeCell ref="F63:F64"/>
    <mergeCell ref="C61:D62"/>
    <mergeCell ref="A4:G4"/>
    <mergeCell ref="A5:I5"/>
    <mergeCell ref="A6:I6"/>
    <mergeCell ref="A7:I7"/>
    <mergeCell ref="A9:I9"/>
    <mergeCell ref="G10:H10"/>
    <mergeCell ref="A10:B11"/>
    <mergeCell ref="C10:D11"/>
    <mergeCell ref="A20:B21"/>
    <mergeCell ref="C20:D21"/>
    <mergeCell ref="E10:F10"/>
    <mergeCell ref="A32:B33"/>
    <mergeCell ref="A29:D29"/>
    <mergeCell ref="A31:I31"/>
    <mergeCell ref="A17:D17"/>
    <mergeCell ref="A19:I19"/>
    <mergeCell ref="A22:A24"/>
    <mergeCell ref="E20:F20"/>
    <mergeCell ref="C32:D33"/>
    <mergeCell ref="E32:F32"/>
    <mergeCell ref="G32:H32"/>
    <mergeCell ref="B22:B23"/>
    <mergeCell ref="H22:H23"/>
    <mergeCell ref="F22:F23"/>
    <mergeCell ref="A25:A28"/>
    <mergeCell ref="G20:H20"/>
    <mergeCell ref="A89:B89"/>
    <mergeCell ref="A77:D77"/>
    <mergeCell ref="F54:F55"/>
    <mergeCell ref="H46:H47"/>
    <mergeCell ref="B54:B55"/>
    <mergeCell ref="B46:B47"/>
    <mergeCell ref="B48:B49"/>
    <mergeCell ref="H50:H51"/>
    <mergeCell ref="F50:F51"/>
    <mergeCell ref="B50:B51"/>
    <mergeCell ref="A34:A51"/>
    <mergeCell ref="B34:B35"/>
    <mergeCell ref="B36:B37"/>
    <mergeCell ref="A58:D58"/>
    <mergeCell ref="A59:I59"/>
    <mergeCell ref="A60:I60"/>
    <mergeCell ref="A85:I85"/>
    <mergeCell ref="H34:H35"/>
    <mergeCell ref="F46:F47"/>
    <mergeCell ref="F34:F35"/>
    <mergeCell ref="A63:A64"/>
    <mergeCell ref="B63:B64"/>
    <mergeCell ref="A61:B62"/>
    <mergeCell ref="E61:F61"/>
    <mergeCell ref="G61:H61"/>
  </mergeCells>
  <dataValidations count="3">
    <dataValidation type="whole" operator="greaterThanOrEqual" allowBlank="1" showInputMessage="1" showErrorMessage="1" error="Preencher apenas com valores inteiros positivos." sqref="H25:H30 E58:I58 E12:I18 F22 F25:F30 H22 G22:G30 E22:E30 I22:I30 E77:I78 E88:I88 E83:I84">
      <formula1>0</formula1>
    </dataValidation>
    <dataValidation type="whole" operator="greaterThanOrEqual" allowBlank="1" showInputMessage="1" showErrorMessage="1" sqref="E90:I90">
      <formula1>0</formula1>
    </dataValidation>
    <dataValidation type="whole" operator="greaterThanOrEqual" allowBlank="1" showInputMessage="1" showErrorMessage="1" error="Preencher apenas com valores inteiros positivos. " sqref="WUZ34:WVA45 WLD34:WLE45 WBH34:WBI45 VRL34:VRM45 VHP34:VHQ45 UXT34:UXU45 UNX34:UNY45 UEB34:UEC45 TUF34:TUG45 TKJ34:TKK45 TAN34:TAO45 SQR34:SQS45 SGV34:SGW45 RWZ34:RXA45 RND34:RNE45 RDH34:RDI45 QTL34:QTM45 QJP34:QJQ45 PZT34:PZU45 PPX34:PPY45 PGB34:PGC45 OWF34:OWG45 OMJ34:OMK45 OCN34:OCO45 NSR34:NSS45 NIV34:NIW45 MYZ34:MZA45 MPD34:MPE45 MFH34:MFI45 LVL34:LVM45 LLP34:LLQ45 LBT34:LBU45 KRX34:KRY45 KIB34:KIC45 JYF34:JYG45 JOJ34:JOK45 JEN34:JEO45 IUR34:IUS45 IKV34:IKW45 IAZ34:IBA45 HRD34:HRE45 HHH34:HHI45 GXL34:GXM45 GNP34:GNQ45 GDT34:GDU45 FTX34:FTY45 FKB34:FKC45 FAF34:FAG45 EQJ34:EQK45 EGN34:EGO45 DWR34:DWS45 DMV34:DMW45 DCZ34:DDA45 CTD34:CTE45 CJH34:CJI45 BZL34:BZM45 BPP34:BPQ45 BFT34:BFU45 AVX34:AVY45 AMB34:AMC45 ACF34:ACG45 SJ34:SK45 IN34:IO45 VRL54:VRM57 VRL48:VRM49 UXT48:UXU49 UNX48:UNY49 UEB48:UEC49 TUF48:TUG49 TKJ48:TKK49 TAN48:TAO49 SQR48:SQS49 SGV48:SGW49 RWZ48:RXA49 RND48:RNE49 RDH48:RDI49 QTL48:QTM49 QJP48:QJQ49 PZT48:PZU49 PPX48:PPY49 PGB48:PGC49 OWF48:OWG49 OMJ48:OMK49 OCN48:OCO49 NSR48:NSS49 NIV48:NIW49 MYZ48:MZA49 MPD48:MPE49 MFH48:MFI49 LVL48:LVM49 LLP48:LLQ49 LBT48:LBU49 KRX48:KRY49 KIB48:KIC49 JYF48:JYG49 JOJ48:JOK49 JEN48:JEO49 IUR48:IUS49 IKV48:IKW49 IAZ48:IBA49 HRD48:HRE49 HHH48:HHI49 GXL48:GXM49 GNP48:GNQ49 GDT48:GDU49 FTX48:FTY49 FKB48:FKC49 FAF48:FAG49 EQJ48:EQK49 EGN48:EGO49 DWR48:DWS49 DMV48:DMW49 DCZ48:DDA49 CTD48:CTE49 CJH48:CJI49 BZL48:BZM49 BPP48:BPQ49 BFT48:BFU49 AVX48:AVY49 AMB48:AMC49 ACF48:ACG49 SJ48:SK49 IN48:IO49 WLD48:WLE49 WUZ48:WVA49 WBH48:WBI49 VHP48:VHQ49 F34 F36:F54 H34:H46 H48:H50 VRL82:VRM82 VHP82:VHQ82 WBH82:WBI82 WUZ82:WVA82 WLD82:WLE82 IN82:IO82 SJ82:SK82 ACF82:ACG82 AMB82:AMC82 AVX82:AVY82 BFT82:BFU82 BPP82:BPQ82 BZL82:BZM82 CJH82:CJI82 CTD82:CTE82 DCZ82:DDA82 DMV82:DMW82 DWR82:DWS82 EGN82:EGO82 EQJ82:EQK82 FAF82:FAG82 FKB82:FKC82 FTX82:FTY82 GDT82:GDU82 GNP82:GNQ82 GXL82:GXM82 HHH82:HHI82 HRD82:HRE82 IAZ82:IBA82 IKV82:IKW82 IUR82:IUS82 JEN82:JEO82 JOJ82:JOK82 JYF82:JYG82 KIB82:KIC82 KRX82:KRY82 LBT82:LBU82 LLP82:LLQ82 LVL82:LVM82 MFH82:MFI82 MPD82:MPE82 MYZ82:MZA82 NIV82:NIW82 NSR82:NSS82 OCN82:OCO82 OMJ82:OMK82 OWF82:OWG82 PGB82:PGC82 PPX82:PPY82 PZT82:PZU82 QJP82:QJQ82 QTL82:QTM82 RDH82:RDI82 RND82:RNE82 RWZ82:RXA82 SGV82:SGW82 SQR82:SQS82 TAN82:TAO82 TKJ82:TKK82 TUF82:TUG82 UEB82:UEC82 UNX82:UNY82 UXT82:UXU82 E82:I82 I34:I57 H53:H57 G34:G57 F56:F57 E34:E57 UXT54:UXU57 UNX54:UNY57 UEB54:UEC57 TUF54:TUG57 TKJ54:TKK57 TAN54:TAO57 SQR54:SQS57 SGV54:SGW57 RWZ54:RXA57 RND54:RNE57 RDH54:RDI57 QTL54:QTM57 QJP54:QJQ57 PZT54:PZU57 PPX54:PPY57 PGB54:PGC57 OWF54:OWG57 OMJ54:OMK57 OCN54:OCO57 NSR54:NSS57 NIV54:NIW57 MYZ54:MZA57 MPD54:MPE57 MFH54:MFI57 LVL54:LVM57 LLP54:LLQ57 LBT54:LBU57 KRX54:KRY57 KIB54:KIC57 JYF54:JYG57 JOJ54:JOK57 JEN54:JEO57 IUR54:IUS57 IKV54:IKW57 IAZ54:IBA57 HRD54:HRE57 HHH54:HHI57 GXL54:GXM57 GNP54:GNQ57 GDT54:GDU57 FTX54:FTY57 FKB54:FKC57 FAF54:FAG57 EQJ54:EQK57 EGN54:EGO57 DWR54:DWS57 DMV54:DMW57 DCZ54:DDA57 CTD54:CTE57 CJH54:CJI57 BZL54:BZM57 BPP54:BPQ57 BFT54:BFU57 AVX54:AVY57 AMB54:AMC57 ACF54:ACG57 SJ54:SK57 IN54:IO57 WLD54:WLE57 WUZ54:WVA57 WBH54:WBI57 VHP54:VHQ57 E63:I76 E86:I87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8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2020-02-11T19:45:58Z</cp:lastPrinted>
  <dcterms:created xsi:type="dcterms:W3CDTF">2014-08-13T20:03:29Z</dcterms:created>
  <dcterms:modified xsi:type="dcterms:W3CDTF">2020-02-11T22:13:45Z</dcterms:modified>
</cp:coreProperties>
</file>