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1585" windowHeight="10035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GND'!$A$1:$I$86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G83" i="1" l="1"/>
  <c r="E83" i="1"/>
  <c r="I81" i="1"/>
  <c r="I83" i="1" s="1"/>
  <c r="I14" i="1" l="1"/>
  <c r="G33" i="1" l="1"/>
  <c r="E33" i="1"/>
  <c r="I65" i="1" l="1"/>
  <c r="I66" i="1"/>
  <c r="I82" i="1" l="1"/>
  <c r="I22" i="1" l="1"/>
  <c r="I51" i="1"/>
  <c r="I52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3" i="1"/>
  <c r="I54" i="1"/>
  <c r="I55" i="1"/>
  <c r="I56" i="1"/>
  <c r="I67" i="1"/>
  <c r="I64" i="1"/>
  <c r="I74" i="1"/>
  <c r="I75" i="1"/>
  <c r="G76" i="1"/>
  <c r="E76" i="1"/>
  <c r="I62" i="1"/>
  <c r="I63" i="1"/>
  <c r="G28" i="1"/>
  <c r="G16" i="1"/>
  <c r="E16" i="1"/>
  <c r="G57" i="1"/>
  <c r="G86" i="1" s="1"/>
  <c r="I73" i="1"/>
  <c r="I72" i="1"/>
  <c r="I71" i="1"/>
  <c r="I70" i="1"/>
  <c r="I69" i="1"/>
  <c r="I68" i="1"/>
  <c r="I33" i="1"/>
  <c r="I27" i="1"/>
  <c r="I26" i="1"/>
  <c r="I25" i="1"/>
  <c r="I24" i="1"/>
  <c r="I23" i="1"/>
  <c r="I21" i="1"/>
  <c r="I15" i="1"/>
  <c r="I13" i="1"/>
  <c r="I12" i="1"/>
  <c r="I76" i="1" l="1"/>
  <c r="I16" i="1"/>
  <c r="I28" i="1"/>
  <c r="I57" i="1"/>
  <c r="I86" i="1" s="1"/>
  <c r="E57" i="1"/>
  <c r="E86" i="1" s="1"/>
  <c r="E28" i="1"/>
</calcChain>
</file>

<file path=xl/sharedStrings.xml><?xml version="1.0" encoding="utf-8"?>
<sst xmlns="http://schemas.openxmlformats.org/spreadsheetml/2006/main" count="226" uniqueCount="91">
  <si>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</si>
  <si>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</si>
  <si>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</si>
  <si>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</si>
  <si>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</si>
  <si>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</si>
  <si>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</si>
  <si>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</si>
  <si>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</si>
  <si>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</si>
  <si>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</si>
  <si>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</si>
  <si>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</si>
  <si>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</si>
  <si>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</si>
  <si>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</si>
  <si>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</si>
  <si>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</si>
  <si>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</si>
  <si>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</si>
  <si>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</si>
  <si>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</si>
  <si>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</si>
  <si>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</si>
  <si>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</si>
  <si>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</si>
  <si>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</si>
  <si>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</si>
  <si>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</si>
  <si>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</si>
  <si>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</si>
  <si>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</si>
  <si>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</si>
  <si>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</si>
  <si>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</si>
  <si>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</si>
  <si>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</si>
  <si>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</si>
  <si>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</si>
  <si>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</si>
  <si>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</si>
  <si>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</si>
  <si>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</si>
  <si>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</si>
  <si>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</si>
  <si>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</si>
  <si>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</si>
  <si>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</si>
  <si>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</si>
  <si>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</si>
  <si>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</si>
  <si>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</si>
  <si>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</si>
  <si>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</si>
  <si>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</si>
  <si>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</si>
  <si>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</si>
  <si>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REFORMA DO EDIFÍCIO-SEDE DO TRIBUNAL REGIONAL FEDERAL DA 3ª REGIÃO EM SÃO PAULO - SP (2a Etapa)</t>
  </si>
  <si>
    <t>REFORMA DO FORUM FEDERAL DE SANTOS - SP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</si>
  <si>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</si>
  <si>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</si>
  <si>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</si>
  <si>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</si>
  <si>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</si>
  <si>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</si>
  <si>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</si>
  <si>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REFORMA DO FÓRUM PRESIDENTE PRUDENTE - SP</t>
  </si>
  <si>
    <t>15QA</t>
  </si>
  <si>
    <t>REFORMA DO FORUM FEDERAL DE BARUERI - SP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</si>
  <si>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</si>
  <si>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</si>
  <si>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</si>
  <si>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</si>
  <si>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</si>
  <si>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</si>
  <si>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</si>
  <si>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</si>
  <si>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AQUISIÇÃO DE IMÓVEIS PARA O FUNCIONAMENTO DO TRF DA 3ª REGIÃO - SP - UNIDADE "J"</t>
  </si>
  <si>
    <t>5</t>
  </si>
  <si>
    <t>Inversões Financeiras</t>
  </si>
  <si>
    <t>REFORMA DO ANEXO ADMINISTRATIVO PRESIDENTE WILSON DE SÃO PAULO - SP</t>
  </si>
  <si>
    <t>15FZ</t>
  </si>
  <si>
    <t>219I</t>
  </si>
  <si>
    <t>PUBLICIDADE INSTITUCIONAL E DE UTILIDADE PÚBLICA - PO 0000</t>
  </si>
  <si>
    <t>15TN</t>
  </si>
  <si>
    <t>15TO</t>
  </si>
  <si>
    <t>RÁDIO E TV JUSTIÇA - PO 0001</t>
  </si>
  <si>
    <t>CTN - GESTÃO CONTRATOS NACIONAIS - PO 0011</t>
  </si>
  <si>
    <t>00S6</t>
  </si>
  <si>
    <t>BENEFÍCIO ESPECIAL E DEMAIS COMPLEMENTAÇÕES DE APOSENTADORIAS</t>
  </si>
  <si>
    <t>LEI N. 14.144/2021 - LEI ORÇAMENTÁRIA DAS UNIDADES DA JUSTIÇA FEDERAL PARA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</si>
</sst>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19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4" fontId="16" fillId="8" borderId="13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0" fontId="14" fillId="7" borderId="6" xfId="0" quotePrefix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164" fontId="16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8"/>
  <sheetViews>
    <sheetView showGridLines="0" tabSelected="1" zoomScaleNormal="100" zoomScaleSheetLayoutView="80" workbookViewId="0">
      <selection activeCell="E82" sqref="E82"/>
    </sheetView>
  </sheetViews>
  <sheetFormatPr defaultColWidth="9.140625" defaultRowHeight="18"/>
  <cols>
    <col min="1" max="1" width="10.140625" style="88" customWidth="1"/>
    <col min="2" max="2" width="57.42578125" style="88" customWidth="1"/>
    <col min="3" max="3" width="9.42578125" style="92" customWidth="1"/>
    <col min="4" max="4" width="33.28515625" style="93" customWidth="1"/>
    <col min="5" max="5" width="22" style="88" customWidth="1"/>
    <col min="6" max="6" width="14.28515625" style="88" customWidth="1"/>
    <col min="7" max="7" width="22.140625" style="88" customWidth="1"/>
    <col min="8" max="8" width="13.5703125" style="88" customWidth="1"/>
    <col min="9" max="9" width="20.7109375" style="88" customWidth="1"/>
    <col min="10" max="10" width="14" style="89" bestFit="1" customWidth="1"/>
    <col min="11" max="12" width="13.28515625" style="89" customWidth="1"/>
    <col min="13" max="234" width="13.28515625" style="88" customWidth="1"/>
    <col min="235" max="235" width="10.140625" style="88" customWidth="1"/>
    <col min="236" max="236" width="53.5703125" style="88" customWidth="1"/>
    <col min="237" max="237" width="12.7109375" style="88" customWidth="1"/>
    <col min="238" max="16384" width="9.140625" style="88"/>
  </cols>
  <sheetData>
    <row r="1" spans="1:15" s="6" customFormat="1">
      <c r="A1" s="1" t="s">
        <v>51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50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181"/>
      <c r="B4" s="181"/>
      <c r="C4" s="181"/>
      <c r="D4" s="181"/>
      <c r="E4" s="181"/>
      <c r="F4" s="181"/>
      <c r="G4" s="181"/>
      <c r="H4" s="102"/>
      <c r="J4" s="7"/>
      <c r="K4" s="7"/>
      <c r="L4" s="7"/>
    </row>
    <row r="5" spans="1:15" s="12" customFormat="1" ht="21.75" customHeight="1">
      <c r="A5" s="181" t="s">
        <v>90</v>
      </c>
      <c r="B5" s="181"/>
      <c r="C5" s="181"/>
      <c r="D5" s="181"/>
      <c r="E5" s="181"/>
      <c r="F5" s="181"/>
      <c r="G5" s="181"/>
      <c r="H5" s="181"/>
      <c r="I5" s="181"/>
      <c r="J5" s="11"/>
      <c r="K5" s="11"/>
      <c r="L5" s="11"/>
    </row>
    <row r="6" spans="1:15" s="6" customFormat="1" ht="21" customHeight="1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7"/>
      <c r="K6" s="7"/>
      <c r="L6" s="7"/>
    </row>
    <row r="7" spans="1:15" s="14" customFormat="1" ht="15" customHeight="1">
      <c r="A7" s="183"/>
      <c r="B7" s="183"/>
      <c r="C7" s="183"/>
      <c r="D7" s="183"/>
      <c r="E7" s="183"/>
      <c r="F7" s="183"/>
      <c r="G7" s="183"/>
      <c r="H7" s="183"/>
      <c r="I7" s="183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84" t="s">
        <v>1</v>
      </c>
      <c r="B9" s="185"/>
      <c r="C9" s="185"/>
      <c r="D9" s="185"/>
      <c r="E9" s="185"/>
      <c r="F9" s="185"/>
      <c r="G9" s="185"/>
      <c r="H9" s="185"/>
      <c r="I9" s="186"/>
      <c r="J9" s="20"/>
      <c r="K9" s="20"/>
      <c r="L9" s="20"/>
    </row>
    <row r="10" spans="1:15" s="23" customFormat="1" ht="23.25" customHeight="1">
      <c r="A10" s="167" t="s">
        <v>44</v>
      </c>
      <c r="B10" s="168"/>
      <c r="C10" s="171" t="s">
        <v>45</v>
      </c>
      <c r="D10" s="172"/>
      <c r="E10" s="175" t="s">
        <v>46</v>
      </c>
      <c r="F10" s="176"/>
      <c r="G10" s="175" t="s">
        <v>47</v>
      </c>
      <c r="H10" s="176"/>
      <c r="I10" s="21" t="s">
        <v>2</v>
      </c>
      <c r="J10" s="22"/>
      <c r="K10" s="22"/>
      <c r="L10" s="22"/>
    </row>
    <row r="11" spans="1:15" s="23" customFormat="1" ht="33.75" customHeight="1">
      <c r="A11" s="169"/>
      <c r="B11" s="170"/>
      <c r="C11" s="173"/>
      <c r="D11" s="174"/>
      <c r="E11" s="21" t="s">
        <v>53</v>
      </c>
      <c r="F11" s="21" t="s">
        <v>52</v>
      </c>
      <c r="G11" s="21" t="s">
        <v>48</v>
      </c>
      <c r="H11" s="21" t="s">
        <v>49</v>
      </c>
      <c r="I11" s="21" t="s">
        <v>48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422700000</v>
      </c>
      <c r="F12" s="28">
        <v>1748</v>
      </c>
      <c r="G12" s="28">
        <v>1200000000</v>
      </c>
      <c r="H12" s="28">
        <v>5002</v>
      </c>
      <c r="I12" s="28">
        <f>E12+G12</f>
        <v>1622700000</v>
      </c>
      <c r="J12" s="29"/>
      <c r="K12" s="29"/>
      <c r="L12" s="29"/>
    </row>
    <row r="13" spans="1:15" s="35" customFormat="1" ht="42" customHeight="1">
      <c r="A13" s="103" t="s">
        <v>7</v>
      </c>
      <c r="B13" s="31" t="s">
        <v>8</v>
      </c>
      <c r="C13" s="32" t="s">
        <v>5</v>
      </c>
      <c r="D13" s="33" t="s">
        <v>6</v>
      </c>
      <c r="E13" s="48">
        <v>88800000</v>
      </c>
      <c r="F13" s="48"/>
      <c r="G13" s="48">
        <v>261600000</v>
      </c>
      <c r="H13" s="48"/>
      <c r="I13" s="48">
        <f t="shared" ref="I13:I15" si="0">E13+G13</f>
        <v>350400000</v>
      </c>
      <c r="J13" s="34"/>
      <c r="K13" s="34"/>
      <c r="L13" s="34"/>
    </row>
    <row r="14" spans="1:15" s="30" customFormat="1" ht="18.75" customHeight="1">
      <c r="A14" s="36" t="s">
        <v>9</v>
      </c>
      <c r="B14" s="37" t="s">
        <v>10</v>
      </c>
      <c r="C14" s="26" t="s">
        <v>5</v>
      </c>
      <c r="D14" s="38" t="s">
        <v>6</v>
      </c>
      <c r="E14" s="28">
        <v>147140000</v>
      </c>
      <c r="F14" s="28">
        <v>657</v>
      </c>
      <c r="G14" s="28">
        <v>280400000</v>
      </c>
      <c r="H14" s="28">
        <v>1212</v>
      </c>
      <c r="I14" s="28">
        <f t="shared" ref="I14" si="1">E14+G14</f>
        <v>427540000</v>
      </c>
      <c r="J14" s="34"/>
      <c r="K14" s="34"/>
      <c r="L14" s="34"/>
      <c r="M14" s="35"/>
      <c r="N14" s="35"/>
      <c r="O14" s="35"/>
    </row>
    <row r="15" spans="1:15" s="30" customFormat="1" ht="18.75" hidden="1" customHeight="1">
      <c r="A15" s="36"/>
      <c r="B15" s="37"/>
      <c r="C15" s="26" t="s">
        <v>5</v>
      </c>
      <c r="D15" s="38" t="s">
        <v>6</v>
      </c>
      <c r="E15" s="28"/>
      <c r="F15" s="28"/>
      <c r="G15" s="28"/>
      <c r="H15" s="28"/>
      <c r="I15" s="28">
        <f t="shared" si="0"/>
        <v>0</v>
      </c>
      <c r="J15" s="34"/>
      <c r="K15" s="34"/>
      <c r="L15" s="34"/>
      <c r="M15" s="35"/>
      <c r="N15" s="35"/>
      <c r="O15" s="35"/>
    </row>
    <row r="16" spans="1:15" s="30" customFormat="1" ht="19.5" customHeight="1">
      <c r="A16" s="161" t="s">
        <v>11</v>
      </c>
      <c r="B16" s="162"/>
      <c r="C16" s="162"/>
      <c r="D16" s="163"/>
      <c r="E16" s="39">
        <f>SUM(E12:E15)</f>
        <v>658640000</v>
      </c>
      <c r="F16" s="104"/>
      <c r="G16" s="39">
        <f>SUM(G12:G15)</f>
        <v>1742000000</v>
      </c>
      <c r="H16" s="104"/>
      <c r="I16" s="39">
        <f>SUM(I12:I15)</f>
        <v>2400640000</v>
      </c>
      <c r="J16" s="34"/>
      <c r="K16" s="34"/>
      <c r="L16" s="34"/>
      <c r="M16" s="35"/>
      <c r="N16" s="35"/>
      <c r="O16" s="35"/>
    </row>
    <row r="17" spans="1:15" s="30" customFormat="1" ht="18" customHeight="1">
      <c r="A17" s="40"/>
      <c r="B17" s="41"/>
      <c r="C17" s="42"/>
      <c r="D17" s="43"/>
      <c r="E17" s="44"/>
      <c r="F17" s="44"/>
      <c r="G17" s="44"/>
      <c r="H17" s="44"/>
      <c r="I17" s="45"/>
      <c r="J17" s="34"/>
      <c r="K17" s="34"/>
      <c r="L17" s="34"/>
      <c r="M17" s="35"/>
      <c r="N17" s="35"/>
      <c r="O17" s="35"/>
    </row>
    <row r="18" spans="1:15" s="19" customFormat="1" ht="24.75" customHeight="1">
      <c r="A18" s="164" t="s">
        <v>12</v>
      </c>
      <c r="B18" s="165"/>
      <c r="C18" s="165"/>
      <c r="D18" s="165"/>
      <c r="E18" s="165"/>
      <c r="F18" s="165"/>
      <c r="G18" s="165"/>
      <c r="H18" s="165"/>
      <c r="I18" s="166"/>
      <c r="J18" s="20"/>
      <c r="K18" s="20"/>
      <c r="L18" s="20"/>
    </row>
    <row r="19" spans="1:15" s="23" customFormat="1" ht="23.25" customHeight="1">
      <c r="A19" s="167" t="s">
        <v>44</v>
      </c>
      <c r="B19" s="168"/>
      <c r="C19" s="171" t="s">
        <v>45</v>
      </c>
      <c r="D19" s="172"/>
      <c r="E19" s="175" t="s">
        <v>46</v>
      </c>
      <c r="F19" s="176"/>
      <c r="G19" s="175" t="s">
        <v>47</v>
      </c>
      <c r="H19" s="176"/>
      <c r="I19" s="21" t="s">
        <v>2</v>
      </c>
      <c r="J19" s="22"/>
      <c r="K19" s="22"/>
      <c r="L19" s="22"/>
    </row>
    <row r="20" spans="1:15" s="23" customFormat="1" ht="23.25" customHeight="1">
      <c r="A20" s="169"/>
      <c r="B20" s="170"/>
      <c r="C20" s="173"/>
      <c r="D20" s="174"/>
      <c r="E20" s="21" t="s">
        <v>48</v>
      </c>
      <c r="F20" s="126" t="s">
        <v>49</v>
      </c>
      <c r="G20" s="21" t="s">
        <v>48</v>
      </c>
      <c r="H20" s="126" t="s">
        <v>49</v>
      </c>
      <c r="I20" s="21" t="s">
        <v>48</v>
      </c>
      <c r="J20" s="22"/>
      <c r="K20" s="22"/>
      <c r="L20" s="22"/>
    </row>
    <row r="21" spans="1:15" s="30" customFormat="1" ht="15" customHeight="1">
      <c r="A21" s="187">
        <v>2004</v>
      </c>
      <c r="B21" s="190" t="s">
        <v>69</v>
      </c>
      <c r="C21" s="46" t="s">
        <v>13</v>
      </c>
      <c r="D21" s="47" t="s">
        <v>14</v>
      </c>
      <c r="E21" s="124">
        <v>12194040</v>
      </c>
      <c r="F21" s="192">
        <v>4738</v>
      </c>
      <c r="G21" s="127">
        <v>33306500</v>
      </c>
      <c r="H21" s="192">
        <v>12915</v>
      </c>
      <c r="I21" s="125">
        <f>E21+G21</f>
        <v>45500540</v>
      </c>
      <c r="J21" s="29"/>
      <c r="K21" s="29"/>
      <c r="L21" s="29"/>
    </row>
    <row r="22" spans="1:15" s="30" customFormat="1" ht="15" customHeight="1">
      <c r="A22" s="188"/>
      <c r="B22" s="191"/>
      <c r="C22" s="46" t="s">
        <v>15</v>
      </c>
      <c r="D22" s="47" t="s">
        <v>16</v>
      </c>
      <c r="E22" s="124">
        <v>30000</v>
      </c>
      <c r="F22" s="193"/>
      <c r="G22" s="127">
        <v>14200</v>
      </c>
      <c r="H22" s="193"/>
      <c r="I22" s="125">
        <f t="shared" ref="I22:I27" si="2">E22+G22</f>
        <v>44200</v>
      </c>
      <c r="J22" s="29"/>
      <c r="K22" s="29"/>
      <c r="L22" s="29"/>
    </row>
    <row r="23" spans="1:15" s="35" customFormat="1" ht="15" customHeight="1">
      <c r="A23" s="189"/>
      <c r="B23" s="52" t="s">
        <v>70</v>
      </c>
      <c r="C23" s="46" t="s">
        <v>13</v>
      </c>
      <c r="D23" s="47" t="s">
        <v>14</v>
      </c>
      <c r="E23" s="48">
        <v>200025</v>
      </c>
      <c r="F23" s="121">
        <v>889</v>
      </c>
      <c r="G23" s="48">
        <v>299925</v>
      </c>
      <c r="H23" s="121">
        <v>1333</v>
      </c>
      <c r="I23" s="48">
        <f t="shared" si="2"/>
        <v>499950</v>
      </c>
      <c r="J23" s="34"/>
      <c r="K23" s="34"/>
      <c r="L23" s="34"/>
    </row>
    <row r="24" spans="1:15" s="35" customFormat="1" ht="28.5" customHeight="1">
      <c r="A24" s="194" t="s">
        <v>61</v>
      </c>
      <c r="B24" s="49" t="s">
        <v>17</v>
      </c>
      <c r="C24" s="50" t="s">
        <v>13</v>
      </c>
      <c r="D24" s="51" t="s">
        <v>14</v>
      </c>
      <c r="E24" s="28">
        <v>1796172</v>
      </c>
      <c r="F24" s="109">
        <v>208</v>
      </c>
      <c r="G24" s="28">
        <v>6614747</v>
      </c>
      <c r="H24" s="109">
        <v>766</v>
      </c>
      <c r="I24" s="28">
        <f t="shared" si="2"/>
        <v>8410919</v>
      </c>
      <c r="J24" s="34"/>
      <c r="K24" s="34"/>
      <c r="L24" s="34"/>
    </row>
    <row r="25" spans="1:15" s="35" customFormat="1" ht="20.25" customHeight="1">
      <c r="A25" s="195"/>
      <c r="B25" s="52" t="s">
        <v>62</v>
      </c>
      <c r="C25" s="46" t="s">
        <v>13</v>
      </c>
      <c r="D25" s="47" t="s">
        <v>14</v>
      </c>
      <c r="E25" s="48">
        <v>1739100</v>
      </c>
      <c r="F25" s="110">
        <v>527</v>
      </c>
      <c r="G25" s="48">
        <v>2516800</v>
      </c>
      <c r="H25" s="110">
        <v>715</v>
      </c>
      <c r="I25" s="48">
        <f t="shared" si="2"/>
        <v>4255900</v>
      </c>
      <c r="J25" s="34"/>
      <c r="K25" s="34"/>
      <c r="L25" s="34"/>
    </row>
    <row r="26" spans="1:15" s="30" customFormat="1" ht="15" customHeight="1">
      <c r="A26" s="195"/>
      <c r="B26" s="49" t="s">
        <v>63</v>
      </c>
      <c r="C26" s="50" t="s">
        <v>13</v>
      </c>
      <c r="D26" s="51" t="s">
        <v>14</v>
      </c>
      <c r="E26" s="28">
        <v>18838656</v>
      </c>
      <c r="F26" s="109">
        <v>1725</v>
      </c>
      <c r="G26" s="28">
        <v>52169426</v>
      </c>
      <c r="H26" s="109">
        <v>4777</v>
      </c>
      <c r="I26" s="28">
        <f t="shared" si="2"/>
        <v>71008082</v>
      </c>
      <c r="J26" s="29"/>
      <c r="K26" s="29"/>
      <c r="L26" s="29"/>
    </row>
    <row r="27" spans="1:15" s="30" customFormat="1" ht="15" customHeight="1">
      <c r="A27" s="196"/>
      <c r="B27" s="52" t="s">
        <v>64</v>
      </c>
      <c r="C27" s="46" t="s">
        <v>13</v>
      </c>
      <c r="D27" s="47" t="s">
        <v>14</v>
      </c>
      <c r="E27" s="48">
        <v>307586</v>
      </c>
      <c r="F27" s="110"/>
      <c r="G27" s="48">
        <v>543975</v>
      </c>
      <c r="H27" s="110"/>
      <c r="I27" s="48">
        <f t="shared" si="2"/>
        <v>851561</v>
      </c>
      <c r="J27" s="29"/>
      <c r="K27" s="29"/>
      <c r="L27" s="29"/>
    </row>
    <row r="28" spans="1:15" s="30" customFormat="1" ht="21" customHeight="1">
      <c r="A28" s="161" t="s">
        <v>18</v>
      </c>
      <c r="B28" s="162"/>
      <c r="C28" s="162"/>
      <c r="D28" s="163"/>
      <c r="E28" s="39">
        <f>SUM(E21:E27)</f>
        <v>35105579</v>
      </c>
      <c r="F28" s="104"/>
      <c r="G28" s="39">
        <f>SUM(G21:G27)</f>
        <v>95465573</v>
      </c>
      <c r="H28" s="104"/>
      <c r="I28" s="39">
        <f t="shared" ref="I28" si="3">SUM(I21:I27)</f>
        <v>130571152</v>
      </c>
      <c r="J28" s="34"/>
      <c r="K28" s="34"/>
      <c r="L28" s="34"/>
      <c r="M28" s="35"/>
      <c r="N28" s="35"/>
      <c r="O28" s="35"/>
    </row>
    <row r="29" spans="1:15" s="30" customFormat="1" ht="15.75" customHeight="1">
      <c r="A29" s="53"/>
      <c r="B29" s="54"/>
      <c r="C29" s="55"/>
      <c r="D29" s="56"/>
      <c r="E29" s="57"/>
      <c r="F29" s="57"/>
      <c r="G29" s="57"/>
      <c r="H29" s="57"/>
      <c r="I29" s="58"/>
      <c r="J29" s="29"/>
      <c r="K29" s="29"/>
      <c r="L29" s="29"/>
    </row>
    <row r="30" spans="1:15" s="19" customFormat="1" ht="24.75" customHeight="1">
      <c r="A30" s="164" t="s">
        <v>19</v>
      </c>
      <c r="B30" s="165"/>
      <c r="C30" s="165"/>
      <c r="D30" s="165"/>
      <c r="E30" s="165"/>
      <c r="F30" s="165"/>
      <c r="G30" s="165"/>
      <c r="H30" s="165"/>
      <c r="I30" s="166"/>
      <c r="J30" s="20"/>
      <c r="K30" s="20"/>
      <c r="L30" s="20"/>
    </row>
    <row r="31" spans="1:15" s="23" customFormat="1" ht="23.25" customHeight="1">
      <c r="A31" s="167" t="s">
        <v>44</v>
      </c>
      <c r="B31" s="168"/>
      <c r="C31" s="171" t="s">
        <v>45</v>
      </c>
      <c r="D31" s="172"/>
      <c r="E31" s="175" t="s">
        <v>46</v>
      </c>
      <c r="F31" s="176"/>
      <c r="G31" s="175" t="s">
        <v>47</v>
      </c>
      <c r="H31" s="176"/>
      <c r="I31" s="21" t="s">
        <v>2</v>
      </c>
      <c r="J31" s="22"/>
      <c r="K31" s="22"/>
      <c r="L31" s="22"/>
    </row>
    <row r="32" spans="1:15" s="23" customFormat="1" ht="23.25" customHeight="1">
      <c r="A32" s="169"/>
      <c r="B32" s="170"/>
      <c r="C32" s="173"/>
      <c r="D32" s="174"/>
      <c r="E32" s="21" t="s">
        <v>48</v>
      </c>
      <c r="F32" s="21" t="s">
        <v>49</v>
      </c>
      <c r="G32" s="21" t="s">
        <v>48</v>
      </c>
      <c r="H32" s="21" t="s">
        <v>49</v>
      </c>
      <c r="I32" s="21" t="s">
        <v>48</v>
      </c>
      <c r="J32" s="22"/>
      <c r="K32" s="22"/>
      <c r="L32" s="22"/>
    </row>
    <row r="33" spans="1:9" s="29" customFormat="1" ht="15">
      <c r="A33" s="206">
        <v>4257</v>
      </c>
      <c r="B33" s="158" t="s">
        <v>73</v>
      </c>
      <c r="C33" s="59" t="s">
        <v>13</v>
      </c>
      <c r="D33" s="108" t="s">
        <v>14</v>
      </c>
      <c r="E33" s="60">
        <f>47558316+2342904</f>
        <v>49901220</v>
      </c>
      <c r="F33" s="213">
        <v>174779</v>
      </c>
      <c r="G33" s="60">
        <f>113672588+6112381</f>
        <v>119784969</v>
      </c>
      <c r="H33" s="211">
        <v>969016</v>
      </c>
      <c r="I33" s="60">
        <f>E33+G33</f>
        <v>169686189</v>
      </c>
    </row>
    <row r="34" spans="1:9" s="29" customFormat="1" ht="15" customHeight="1">
      <c r="A34" s="207"/>
      <c r="B34" s="158"/>
      <c r="C34" s="59" t="s">
        <v>15</v>
      </c>
      <c r="D34" s="61" t="s">
        <v>16</v>
      </c>
      <c r="E34" s="60">
        <v>3198766</v>
      </c>
      <c r="F34" s="214"/>
      <c r="G34" s="60">
        <v>2360000</v>
      </c>
      <c r="H34" s="212"/>
      <c r="I34" s="60">
        <f t="shared" ref="I34:I56" si="4">E34+G34</f>
        <v>5558766</v>
      </c>
    </row>
    <row r="35" spans="1:9" s="29" customFormat="1" ht="19.5" customHeight="1">
      <c r="A35" s="207"/>
      <c r="B35" s="209" t="s">
        <v>20</v>
      </c>
      <c r="C35" s="62" t="s">
        <v>13</v>
      </c>
      <c r="D35" s="63" t="s">
        <v>14</v>
      </c>
      <c r="E35" s="48">
        <v>656746</v>
      </c>
      <c r="F35" s="110">
        <v>700</v>
      </c>
      <c r="G35" s="48">
        <v>854240</v>
      </c>
      <c r="H35" s="48">
        <v>694</v>
      </c>
      <c r="I35" s="48">
        <f t="shared" si="4"/>
        <v>1510986</v>
      </c>
    </row>
    <row r="36" spans="1:9" s="29" customFormat="1" ht="15" customHeight="1">
      <c r="A36" s="207"/>
      <c r="B36" s="209"/>
      <c r="C36" s="62" t="s">
        <v>15</v>
      </c>
      <c r="D36" s="63" t="s">
        <v>16</v>
      </c>
      <c r="E36" s="48"/>
      <c r="F36" s="110"/>
      <c r="G36" s="48"/>
      <c r="H36" s="48"/>
      <c r="I36" s="48">
        <f t="shared" si="4"/>
        <v>0</v>
      </c>
    </row>
    <row r="37" spans="1:9" s="29" customFormat="1" ht="15" hidden="1">
      <c r="A37" s="207"/>
      <c r="B37" s="156" t="s">
        <v>21</v>
      </c>
      <c r="C37" s="59" t="s">
        <v>13</v>
      </c>
      <c r="D37" s="61" t="s">
        <v>14</v>
      </c>
      <c r="E37" s="60"/>
      <c r="F37" s="118"/>
      <c r="G37" s="60"/>
      <c r="H37" s="60"/>
      <c r="I37" s="60">
        <f t="shared" si="4"/>
        <v>0</v>
      </c>
    </row>
    <row r="38" spans="1:9" s="29" customFormat="1" ht="32.25" hidden="1" customHeight="1">
      <c r="A38" s="207"/>
      <c r="B38" s="157"/>
      <c r="C38" s="59" t="s">
        <v>15</v>
      </c>
      <c r="D38" s="61" t="s">
        <v>16</v>
      </c>
      <c r="E38" s="60"/>
      <c r="F38" s="118"/>
      <c r="G38" s="60"/>
      <c r="H38" s="60"/>
      <c r="I38" s="60">
        <f t="shared" si="4"/>
        <v>0</v>
      </c>
    </row>
    <row r="39" spans="1:9" s="34" customFormat="1" ht="15" hidden="1">
      <c r="A39" s="207"/>
      <c r="B39" s="156" t="s">
        <v>22</v>
      </c>
      <c r="C39" s="59" t="s">
        <v>13</v>
      </c>
      <c r="D39" s="61" t="s">
        <v>14</v>
      </c>
      <c r="E39" s="60"/>
      <c r="F39" s="118"/>
      <c r="G39" s="60"/>
      <c r="H39" s="60"/>
      <c r="I39" s="60">
        <f t="shared" si="4"/>
        <v>0</v>
      </c>
    </row>
    <row r="40" spans="1:9" s="34" customFormat="1" ht="15" hidden="1" customHeight="1">
      <c r="A40" s="207"/>
      <c r="B40" s="158"/>
      <c r="C40" s="59" t="s">
        <v>15</v>
      </c>
      <c r="D40" s="61" t="s">
        <v>16</v>
      </c>
      <c r="E40" s="60"/>
      <c r="F40" s="118"/>
      <c r="G40" s="60"/>
      <c r="H40" s="60"/>
      <c r="I40" s="60">
        <f t="shared" si="4"/>
        <v>0</v>
      </c>
    </row>
    <row r="41" spans="1:9" s="29" customFormat="1" ht="15" hidden="1" customHeight="1">
      <c r="A41" s="207"/>
      <c r="B41" s="156" t="s">
        <v>23</v>
      </c>
      <c r="C41" s="59" t="s">
        <v>13</v>
      </c>
      <c r="D41" s="61" t="s">
        <v>14</v>
      </c>
      <c r="E41" s="60"/>
      <c r="F41" s="118"/>
      <c r="G41" s="60"/>
      <c r="H41" s="60"/>
      <c r="I41" s="60">
        <f t="shared" si="4"/>
        <v>0</v>
      </c>
    </row>
    <row r="42" spans="1:9" s="29" customFormat="1" ht="15.75" hidden="1" customHeight="1">
      <c r="A42" s="207"/>
      <c r="B42" s="157"/>
      <c r="C42" s="59" t="s">
        <v>15</v>
      </c>
      <c r="D42" s="61" t="s">
        <v>16</v>
      </c>
      <c r="E42" s="60"/>
      <c r="F42" s="118"/>
      <c r="G42" s="60"/>
      <c r="H42" s="60"/>
      <c r="I42" s="60">
        <f t="shared" si="4"/>
        <v>0</v>
      </c>
    </row>
    <row r="43" spans="1:9" s="29" customFormat="1" ht="15" customHeight="1">
      <c r="A43" s="207"/>
      <c r="B43" s="159" t="s">
        <v>87</v>
      </c>
      <c r="C43" s="59" t="s">
        <v>13</v>
      </c>
      <c r="D43" s="61" t="s">
        <v>14</v>
      </c>
      <c r="E43" s="60"/>
      <c r="F43" s="118"/>
      <c r="G43" s="60">
        <v>26585436</v>
      </c>
      <c r="H43" s="60">
        <v>222026</v>
      </c>
      <c r="I43" s="60">
        <f t="shared" si="4"/>
        <v>26585436</v>
      </c>
    </row>
    <row r="44" spans="1:9" s="29" customFormat="1" ht="15" hidden="1" customHeight="1">
      <c r="A44" s="207"/>
      <c r="B44" s="159"/>
      <c r="C44" s="59" t="s">
        <v>15</v>
      </c>
      <c r="D44" s="61" t="s">
        <v>16</v>
      </c>
      <c r="E44" s="60"/>
      <c r="F44" s="118"/>
      <c r="G44" s="60"/>
      <c r="H44" s="60"/>
      <c r="I44" s="60">
        <f t="shared" si="4"/>
        <v>0</v>
      </c>
    </row>
    <row r="45" spans="1:9" s="29" customFormat="1" ht="15" customHeight="1">
      <c r="A45" s="207"/>
      <c r="B45" s="198" t="s">
        <v>24</v>
      </c>
      <c r="C45" s="62" t="s">
        <v>13</v>
      </c>
      <c r="D45" s="63" t="s">
        <v>14</v>
      </c>
      <c r="E45" s="48">
        <v>0</v>
      </c>
      <c r="F45" s="192">
        <v>99</v>
      </c>
      <c r="G45" s="48"/>
      <c r="H45" s="178">
        <v>0</v>
      </c>
      <c r="I45" s="48">
        <f t="shared" si="4"/>
        <v>0</v>
      </c>
    </row>
    <row r="46" spans="1:9" s="29" customFormat="1" ht="15">
      <c r="A46" s="207"/>
      <c r="B46" s="199"/>
      <c r="C46" s="62" t="s">
        <v>15</v>
      </c>
      <c r="D46" s="63" t="s">
        <v>16</v>
      </c>
      <c r="E46" s="48">
        <v>3650000</v>
      </c>
      <c r="F46" s="193"/>
      <c r="G46" s="48">
        <v>0</v>
      </c>
      <c r="H46" s="179"/>
      <c r="I46" s="48">
        <f t="shared" si="4"/>
        <v>3650000</v>
      </c>
    </row>
    <row r="47" spans="1:9" s="29" customFormat="1" ht="32.25" customHeight="1">
      <c r="A47" s="207"/>
      <c r="B47" s="159" t="s">
        <v>26</v>
      </c>
      <c r="C47" s="59" t="s">
        <v>13</v>
      </c>
      <c r="D47" s="61" t="s">
        <v>14</v>
      </c>
      <c r="E47" s="60">
        <v>606072</v>
      </c>
      <c r="F47" s="118">
        <v>429</v>
      </c>
      <c r="G47" s="60"/>
      <c r="H47" s="60"/>
      <c r="I47" s="60">
        <f t="shared" si="4"/>
        <v>606072</v>
      </c>
    </row>
    <row r="48" spans="1:9" s="29" customFormat="1" ht="15" customHeight="1">
      <c r="A48" s="207"/>
      <c r="B48" s="159"/>
      <c r="C48" s="59" t="s">
        <v>15</v>
      </c>
      <c r="D48" s="61" t="s">
        <v>16</v>
      </c>
      <c r="E48" s="60"/>
      <c r="F48" s="118"/>
      <c r="G48" s="60"/>
      <c r="H48" s="60"/>
      <c r="I48" s="60">
        <f t="shared" si="4"/>
        <v>0</v>
      </c>
    </row>
    <row r="49" spans="1:238" s="106" customFormat="1" ht="15" customHeight="1">
      <c r="A49" s="207"/>
      <c r="B49" s="204" t="s">
        <v>25</v>
      </c>
      <c r="C49" s="62" t="s">
        <v>13</v>
      </c>
      <c r="D49" s="64" t="s">
        <v>14</v>
      </c>
      <c r="E49" s="65">
        <v>2984566</v>
      </c>
      <c r="F49" s="202">
        <v>99</v>
      </c>
      <c r="G49" s="65">
        <v>10277288</v>
      </c>
      <c r="H49" s="200">
        <v>104</v>
      </c>
      <c r="I49" s="48">
        <f t="shared" si="4"/>
        <v>13261854</v>
      </c>
    </row>
    <row r="50" spans="1:238" s="106" customFormat="1" ht="15">
      <c r="A50" s="208"/>
      <c r="B50" s="205"/>
      <c r="C50" s="62" t="s">
        <v>15</v>
      </c>
      <c r="D50" s="64" t="s">
        <v>16</v>
      </c>
      <c r="E50" s="65">
        <v>1395536</v>
      </c>
      <c r="F50" s="203"/>
      <c r="G50" s="65">
        <v>2804323</v>
      </c>
      <c r="H50" s="201"/>
      <c r="I50" s="48">
        <f t="shared" si="4"/>
        <v>4199859</v>
      </c>
    </row>
    <row r="51" spans="1:238" s="106" customFormat="1" ht="28.5">
      <c r="A51" s="123"/>
      <c r="B51" s="130" t="s">
        <v>71</v>
      </c>
      <c r="C51" s="128" t="s">
        <v>13</v>
      </c>
      <c r="D51" s="131" t="s">
        <v>14</v>
      </c>
      <c r="E51" s="132">
        <v>53000</v>
      </c>
      <c r="F51" s="133">
        <v>1</v>
      </c>
      <c r="G51" s="132">
        <v>60000</v>
      </c>
      <c r="H51" s="134">
        <v>1</v>
      </c>
      <c r="I51" s="129">
        <f t="shared" si="4"/>
        <v>113000</v>
      </c>
    </row>
    <row r="52" spans="1:238" s="106" customFormat="1" ht="28.5">
      <c r="A52" s="111" t="s">
        <v>56</v>
      </c>
      <c r="B52" s="112" t="s">
        <v>72</v>
      </c>
      <c r="C52" s="62" t="s">
        <v>13</v>
      </c>
      <c r="D52" s="64" t="s">
        <v>14</v>
      </c>
      <c r="E52" s="65">
        <v>70000</v>
      </c>
      <c r="F52" s="119">
        <v>4</v>
      </c>
      <c r="G52" s="65">
        <v>344000</v>
      </c>
      <c r="H52" s="113">
        <v>14</v>
      </c>
      <c r="I52" s="48">
        <f t="shared" si="4"/>
        <v>414000</v>
      </c>
    </row>
    <row r="53" spans="1:238" s="29" customFormat="1" ht="15" customHeight="1">
      <c r="A53" s="160" t="s">
        <v>82</v>
      </c>
      <c r="B53" s="159" t="s">
        <v>83</v>
      </c>
      <c r="C53" s="59" t="s">
        <v>13</v>
      </c>
      <c r="D53" s="61" t="s">
        <v>14</v>
      </c>
      <c r="E53" s="60">
        <v>5000</v>
      </c>
      <c r="F53" s="197">
        <v>1</v>
      </c>
      <c r="G53" s="60">
        <v>20000</v>
      </c>
      <c r="H53" s="177">
        <v>72</v>
      </c>
      <c r="I53" s="60">
        <f t="shared" si="4"/>
        <v>25000</v>
      </c>
    </row>
    <row r="54" spans="1:238" s="29" customFormat="1" ht="15" customHeight="1">
      <c r="A54" s="160"/>
      <c r="B54" s="159"/>
      <c r="C54" s="59" t="s">
        <v>15</v>
      </c>
      <c r="D54" s="61" t="s">
        <v>16</v>
      </c>
      <c r="E54" s="60"/>
      <c r="F54" s="197"/>
      <c r="G54" s="60">
        <v>20000</v>
      </c>
      <c r="H54" s="177"/>
      <c r="I54" s="60">
        <f t="shared" si="4"/>
        <v>20000</v>
      </c>
    </row>
    <row r="55" spans="1:238" s="29" customFormat="1" ht="15" customHeight="1">
      <c r="A55" s="160"/>
      <c r="B55" s="136" t="s">
        <v>86</v>
      </c>
      <c r="C55" s="62" t="s">
        <v>13</v>
      </c>
      <c r="D55" s="63" t="s">
        <v>14</v>
      </c>
      <c r="E55" s="48"/>
      <c r="F55" s="110"/>
      <c r="G55" s="48"/>
      <c r="H55" s="48"/>
      <c r="I55" s="48">
        <f t="shared" si="4"/>
        <v>0</v>
      </c>
    </row>
    <row r="56" spans="1:238" s="29" customFormat="1" ht="15" customHeight="1">
      <c r="A56" s="120">
        <v>4224</v>
      </c>
      <c r="B56" s="122" t="s">
        <v>27</v>
      </c>
      <c r="C56" s="139" t="s">
        <v>13</v>
      </c>
      <c r="D56" s="140" t="s">
        <v>14</v>
      </c>
      <c r="E56" s="141">
        <v>5000</v>
      </c>
      <c r="F56" s="138">
        <v>18</v>
      </c>
      <c r="G56" s="141"/>
      <c r="H56" s="141"/>
      <c r="I56" s="141">
        <f t="shared" si="4"/>
        <v>5000</v>
      </c>
    </row>
    <row r="57" spans="1:238" s="30" customFormat="1" ht="15" customHeight="1">
      <c r="A57" s="161" t="s">
        <v>28</v>
      </c>
      <c r="B57" s="162"/>
      <c r="C57" s="162"/>
      <c r="D57" s="163"/>
      <c r="E57" s="39">
        <f>SUM(E33:E56)</f>
        <v>62525906</v>
      </c>
      <c r="F57" s="104"/>
      <c r="G57" s="39">
        <f>SUM(G33:G56)</f>
        <v>163110256</v>
      </c>
      <c r="H57" s="104"/>
      <c r="I57" s="39">
        <f>SUM(I33:I56)</f>
        <v>225636162</v>
      </c>
      <c r="J57" s="34"/>
      <c r="K57" s="34"/>
      <c r="L57" s="34"/>
      <c r="M57" s="35"/>
      <c r="N57" s="35"/>
      <c r="O57" s="35"/>
    </row>
    <row r="58" spans="1:238" s="19" customFormat="1" ht="16.5" customHeight="1">
      <c r="A58" s="210"/>
      <c r="B58" s="210"/>
      <c r="C58" s="210"/>
      <c r="D58" s="210"/>
      <c r="E58" s="210"/>
      <c r="F58" s="210"/>
      <c r="G58" s="210"/>
      <c r="H58" s="210"/>
      <c r="I58" s="210"/>
      <c r="J58" s="20"/>
      <c r="K58" s="20"/>
      <c r="L58" s="20"/>
    </row>
    <row r="59" spans="1:238" s="19" customFormat="1" ht="20.25" customHeight="1">
      <c r="A59" s="164" t="s">
        <v>29</v>
      </c>
      <c r="B59" s="165"/>
      <c r="C59" s="165"/>
      <c r="D59" s="165"/>
      <c r="E59" s="165"/>
      <c r="F59" s="165"/>
      <c r="G59" s="165"/>
      <c r="H59" s="165"/>
      <c r="I59" s="166"/>
      <c r="J59" s="20"/>
      <c r="K59" s="20"/>
      <c r="L59" s="20"/>
    </row>
    <row r="60" spans="1:238" s="23" customFormat="1" ht="23.25" customHeight="1">
      <c r="A60" s="167" t="s">
        <v>44</v>
      </c>
      <c r="B60" s="168"/>
      <c r="C60" s="171" t="s">
        <v>45</v>
      </c>
      <c r="D60" s="172"/>
      <c r="E60" s="175" t="s">
        <v>46</v>
      </c>
      <c r="F60" s="176"/>
      <c r="G60" s="175" t="s">
        <v>47</v>
      </c>
      <c r="H60" s="176"/>
      <c r="I60" s="21" t="s">
        <v>2</v>
      </c>
      <c r="J60" s="22"/>
      <c r="K60" s="22"/>
      <c r="L60" s="22"/>
    </row>
    <row r="61" spans="1:238" s="23" customFormat="1" ht="23.25" customHeight="1">
      <c r="A61" s="169"/>
      <c r="B61" s="170"/>
      <c r="C61" s="173"/>
      <c r="D61" s="174"/>
      <c r="E61" s="21" t="s">
        <v>48</v>
      </c>
      <c r="F61" s="21" t="s">
        <v>49</v>
      </c>
      <c r="G61" s="21" t="s">
        <v>48</v>
      </c>
      <c r="H61" s="21" t="s">
        <v>49</v>
      </c>
      <c r="I61" s="21" t="s">
        <v>48</v>
      </c>
      <c r="J61" s="22"/>
      <c r="K61" s="22"/>
      <c r="L61" s="22"/>
    </row>
    <row r="62" spans="1:238" s="70" customFormat="1" ht="29.25" customHeight="1">
      <c r="A62" s="215" t="s">
        <v>30</v>
      </c>
      <c r="B62" s="217" t="s">
        <v>31</v>
      </c>
      <c r="C62" s="75" t="s">
        <v>13</v>
      </c>
      <c r="D62" s="68" t="s">
        <v>14</v>
      </c>
      <c r="E62" s="48">
        <v>800000</v>
      </c>
      <c r="F62" s="178">
        <v>9</v>
      </c>
      <c r="G62" s="48"/>
      <c r="H62" s="48"/>
      <c r="I62" s="48">
        <f t="shared" ref="I62" si="5">E62+G62</f>
        <v>800000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</row>
    <row r="63" spans="1:238" s="70" customFormat="1">
      <c r="A63" s="216"/>
      <c r="B63" s="218"/>
      <c r="C63" s="75" t="s">
        <v>15</v>
      </c>
      <c r="D63" s="68" t="s">
        <v>16</v>
      </c>
      <c r="E63" s="48">
        <v>1000000</v>
      </c>
      <c r="F63" s="179"/>
      <c r="G63" s="48"/>
      <c r="H63" s="48"/>
      <c r="I63" s="48">
        <f t="shared" ref="I63:I75" si="6">E63+G63</f>
        <v>1000000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</row>
    <row r="64" spans="1:238" s="70" customFormat="1" ht="30.75" customHeight="1">
      <c r="A64" s="78" t="s">
        <v>59</v>
      </c>
      <c r="B64" s="107" t="s">
        <v>57</v>
      </c>
      <c r="C64" s="80" t="s">
        <v>15</v>
      </c>
      <c r="D64" s="81" t="s">
        <v>16</v>
      </c>
      <c r="E64" s="60">
        <v>5000000</v>
      </c>
      <c r="F64" s="60">
        <v>23</v>
      </c>
      <c r="G64" s="60"/>
      <c r="H64" s="60"/>
      <c r="I64" s="60">
        <f t="shared" ref="I64:I67" si="7">E64+G64</f>
        <v>5000000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</row>
    <row r="65" spans="1:238" s="70" customFormat="1" ht="33" customHeight="1">
      <c r="A65" s="66" t="s">
        <v>84</v>
      </c>
      <c r="B65" s="77" t="s">
        <v>77</v>
      </c>
      <c r="C65" s="75" t="s">
        <v>78</v>
      </c>
      <c r="D65" s="68" t="s">
        <v>79</v>
      </c>
      <c r="E65" s="48"/>
      <c r="F65" s="48"/>
      <c r="G65" s="48"/>
      <c r="H65" s="48"/>
      <c r="I65" s="48">
        <f t="shared" si="7"/>
        <v>0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</row>
    <row r="66" spans="1:238" s="70" customFormat="1" ht="30.75" customHeight="1">
      <c r="A66" s="78" t="s">
        <v>85</v>
      </c>
      <c r="B66" s="107" t="s">
        <v>80</v>
      </c>
      <c r="C66" s="80" t="s">
        <v>15</v>
      </c>
      <c r="D66" s="81" t="s">
        <v>16</v>
      </c>
      <c r="E66" s="60"/>
      <c r="F66" s="60"/>
      <c r="G66" s="60">
        <v>1598656</v>
      </c>
      <c r="H66" s="60">
        <v>11</v>
      </c>
      <c r="I66" s="60">
        <f t="shared" ref="I66" si="8">E66+G66</f>
        <v>1598656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</row>
    <row r="67" spans="1:238" s="70" customFormat="1" ht="33" customHeight="1">
      <c r="A67" s="66" t="s">
        <v>81</v>
      </c>
      <c r="B67" s="77" t="s">
        <v>66</v>
      </c>
      <c r="C67" s="75" t="s">
        <v>15</v>
      </c>
      <c r="D67" s="68" t="s">
        <v>16</v>
      </c>
      <c r="E67" s="48"/>
      <c r="F67" s="48"/>
      <c r="G67" s="48">
        <v>230000</v>
      </c>
      <c r="H67" s="48">
        <v>9</v>
      </c>
      <c r="I67" s="48">
        <f t="shared" si="7"/>
        <v>230000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</row>
    <row r="68" spans="1:238" s="70" customFormat="1" ht="28.5">
      <c r="A68" s="71" t="s">
        <v>32</v>
      </c>
      <c r="B68" s="72" t="s">
        <v>33</v>
      </c>
      <c r="C68" s="73" t="s">
        <v>15</v>
      </c>
      <c r="D68" s="74" t="s">
        <v>16</v>
      </c>
      <c r="E68" s="28"/>
      <c r="F68" s="28"/>
      <c r="G68" s="28">
        <v>1100000</v>
      </c>
      <c r="H68" s="28">
        <v>5</v>
      </c>
      <c r="I68" s="28">
        <f t="shared" si="6"/>
        <v>1100000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</row>
    <row r="69" spans="1:238" s="70" customFormat="1" ht="28.5">
      <c r="A69" s="66" t="s">
        <v>34</v>
      </c>
      <c r="B69" s="67" t="s">
        <v>35</v>
      </c>
      <c r="C69" s="75" t="s">
        <v>15</v>
      </c>
      <c r="D69" s="68" t="s">
        <v>16</v>
      </c>
      <c r="E69" s="48"/>
      <c r="F69" s="48"/>
      <c r="G69" s="48">
        <v>2000000</v>
      </c>
      <c r="H69" s="48">
        <v>6</v>
      </c>
      <c r="I69" s="48">
        <f t="shared" si="6"/>
        <v>2000000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</row>
    <row r="70" spans="1:238" s="70" customFormat="1" ht="28.5">
      <c r="A70" s="71" t="s">
        <v>36</v>
      </c>
      <c r="B70" s="76" t="s">
        <v>37</v>
      </c>
      <c r="C70" s="73" t="s">
        <v>15</v>
      </c>
      <c r="D70" s="74" t="s">
        <v>16</v>
      </c>
      <c r="E70" s="28"/>
      <c r="F70" s="28"/>
      <c r="G70" s="28">
        <v>1450000</v>
      </c>
      <c r="H70" s="28">
        <v>18</v>
      </c>
      <c r="I70" s="28">
        <f t="shared" si="6"/>
        <v>1450000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</row>
    <row r="71" spans="1:238" s="70" customFormat="1">
      <c r="A71" s="66" t="s">
        <v>38</v>
      </c>
      <c r="B71" s="67" t="s">
        <v>55</v>
      </c>
      <c r="C71" s="75" t="s">
        <v>15</v>
      </c>
      <c r="D71" s="68" t="s">
        <v>16</v>
      </c>
      <c r="E71" s="48"/>
      <c r="F71" s="48"/>
      <c r="G71" s="48">
        <v>223073</v>
      </c>
      <c r="H71" s="48">
        <v>3</v>
      </c>
      <c r="I71" s="48">
        <f t="shared" si="6"/>
        <v>223073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</row>
    <row r="72" spans="1:238" s="70" customFormat="1" ht="28.5">
      <c r="A72" s="71" t="s">
        <v>39</v>
      </c>
      <c r="B72" s="72" t="s">
        <v>40</v>
      </c>
      <c r="C72" s="73" t="s">
        <v>15</v>
      </c>
      <c r="D72" s="74" t="s">
        <v>16</v>
      </c>
      <c r="E72" s="28"/>
      <c r="F72" s="28"/>
      <c r="G72" s="28">
        <v>507000</v>
      </c>
      <c r="H72" s="28">
        <v>5</v>
      </c>
      <c r="I72" s="28">
        <f t="shared" si="6"/>
        <v>507000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</row>
    <row r="73" spans="1:238" s="70" customFormat="1" ht="28.5">
      <c r="A73" s="66" t="s">
        <v>41</v>
      </c>
      <c r="B73" s="67" t="s">
        <v>54</v>
      </c>
      <c r="C73" s="75" t="s">
        <v>15</v>
      </c>
      <c r="D73" s="68" t="s">
        <v>16</v>
      </c>
      <c r="E73" s="48"/>
      <c r="F73" s="48"/>
      <c r="G73" s="48">
        <v>1108542</v>
      </c>
      <c r="H73" s="48">
        <v>8</v>
      </c>
      <c r="I73" s="48">
        <f t="shared" si="6"/>
        <v>1108542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</row>
    <row r="74" spans="1:238" s="70" customFormat="1">
      <c r="A74" s="78" t="s">
        <v>60</v>
      </c>
      <c r="B74" s="79" t="s">
        <v>58</v>
      </c>
      <c r="C74" s="80" t="s">
        <v>15</v>
      </c>
      <c r="D74" s="81" t="s">
        <v>16</v>
      </c>
      <c r="E74" s="60"/>
      <c r="F74" s="60"/>
      <c r="G74" s="60">
        <v>500000</v>
      </c>
      <c r="H74" s="60">
        <v>5</v>
      </c>
      <c r="I74" s="60">
        <f t="shared" si="6"/>
        <v>500000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</row>
    <row r="75" spans="1:238" s="70" customFormat="1">
      <c r="A75" s="66" t="s">
        <v>67</v>
      </c>
      <c r="B75" s="67" t="s">
        <v>68</v>
      </c>
      <c r="C75" s="75" t="s">
        <v>15</v>
      </c>
      <c r="D75" s="68" t="s">
        <v>16</v>
      </c>
      <c r="E75" s="48"/>
      <c r="F75" s="48"/>
      <c r="G75" s="48">
        <v>1009596</v>
      </c>
      <c r="H75" s="48">
        <v>51</v>
      </c>
      <c r="I75" s="48">
        <f t="shared" si="6"/>
        <v>1009596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</row>
    <row r="76" spans="1:238" s="30" customFormat="1" ht="23.25" customHeight="1">
      <c r="A76" s="161" t="s">
        <v>42</v>
      </c>
      <c r="B76" s="162"/>
      <c r="C76" s="162"/>
      <c r="D76" s="163"/>
      <c r="E76" s="39">
        <f>SUM(E62:E75)</f>
        <v>6800000</v>
      </c>
      <c r="F76" s="104"/>
      <c r="G76" s="39">
        <f>SUM(G62:G75)</f>
        <v>9726867</v>
      </c>
      <c r="H76" s="104"/>
      <c r="I76" s="39">
        <f>SUM(I62:I75)</f>
        <v>16526867</v>
      </c>
      <c r="J76" s="34"/>
      <c r="K76" s="34"/>
      <c r="L76" s="34"/>
      <c r="M76" s="35"/>
      <c r="N76" s="35"/>
      <c r="O76" s="35"/>
    </row>
    <row r="77" spans="1:238" s="35" customFormat="1" ht="17.25" customHeight="1">
      <c r="A77" s="114"/>
      <c r="B77" s="115"/>
      <c r="C77" s="115"/>
      <c r="D77" s="115"/>
      <c r="E77" s="116"/>
      <c r="F77" s="116"/>
      <c r="G77" s="116"/>
      <c r="H77" s="116"/>
      <c r="I77" s="117"/>
      <c r="J77" s="34"/>
      <c r="K77" s="34"/>
      <c r="L77" s="34"/>
    </row>
    <row r="78" spans="1:238" s="30" customFormat="1" ht="18.75" customHeight="1">
      <c r="A78" s="164" t="s">
        <v>74</v>
      </c>
      <c r="B78" s="165"/>
      <c r="C78" s="165"/>
      <c r="D78" s="165"/>
      <c r="E78" s="165"/>
      <c r="F78" s="165"/>
      <c r="G78" s="165"/>
      <c r="H78" s="165"/>
      <c r="I78" s="166"/>
      <c r="J78" s="34"/>
      <c r="K78" s="34"/>
      <c r="L78" s="34"/>
      <c r="M78" s="35"/>
      <c r="N78" s="35"/>
      <c r="O78" s="35"/>
    </row>
    <row r="79" spans="1:238" s="23" customFormat="1" ht="23.25" customHeight="1">
      <c r="A79" s="167" t="s">
        <v>44</v>
      </c>
      <c r="B79" s="168"/>
      <c r="C79" s="171" t="s">
        <v>45</v>
      </c>
      <c r="D79" s="172"/>
      <c r="E79" s="175" t="s">
        <v>46</v>
      </c>
      <c r="F79" s="176"/>
      <c r="G79" s="175" t="s">
        <v>47</v>
      </c>
      <c r="H79" s="176"/>
      <c r="I79" s="21" t="s">
        <v>2</v>
      </c>
      <c r="J79" s="22"/>
      <c r="K79" s="22"/>
      <c r="L79" s="22"/>
    </row>
    <row r="80" spans="1:238" s="23" customFormat="1" ht="23.25" customHeight="1">
      <c r="A80" s="169"/>
      <c r="B80" s="170"/>
      <c r="C80" s="173"/>
      <c r="D80" s="174"/>
      <c r="E80" s="21" t="s">
        <v>48</v>
      </c>
      <c r="F80" s="21" t="s">
        <v>49</v>
      </c>
      <c r="G80" s="21" t="s">
        <v>48</v>
      </c>
      <c r="H80" s="21" t="s">
        <v>49</v>
      </c>
      <c r="I80" s="21" t="s">
        <v>48</v>
      </c>
      <c r="J80" s="22"/>
      <c r="K80" s="22"/>
      <c r="L80" s="22"/>
    </row>
    <row r="81" spans="1:227" s="143" customFormat="1" ht="41.25" customHeight="1">
      <c r="A81" s="148" t="s">
        <v>88</v>
      </c>
      <c r="B81" s="149" t="s">
        <v>89</v>
      </c>
      <c r="C81" s="150" t="s">
        <v>5</v>
      </c>
      <c r="D81" s="151" t="s">
        <v>6</v>
      </c>
      <c r="E81" s="28">
        <v>10000</v>
      </c>
      <c r="F81" s="152"/>
      <c r="G81" s="152"/>
      <c r="H81" s="152"/>
      <c r="I81" s="28">
        <f t="shared" ref="I81" si="9">E81+G81</f>
        <v>10000</v>
      </c>
      <c r="J81" s="142"/>
      <c r="K81" s="142"/>
      <c r="L81" s="142"/>
    </row>
    <row r="82" spans="1:227" s="29" customFormat="1" ht="36" customHeight="1">
      <c r="A82" s="135" t="s">
        <v>65</v>
      </c>
      <c r="B82" s="136" t="s">
        <v>75</v>
      </c>
      <c r="C82" s="137" t="s">
        <v>13</v>
      </c>
      <c r="D82" s="63" t="s">
        <v>14</v>
      </c>
      <c r="E82" s="48">
        <v>25000</v>
      </c>
      <c r="F82" s="110">
        <v>1</v>
      </c>
      <c r="G82" s="48"/>
      <c r="H82" s="48"/>
      <c r="I82" s="48">
        <f t="shared" ref="I82" si="10">E82+G82</f>
        <v>25000</v>
      </c>
    </row>
    <row r="83" spans="1:227" s="30" customFormat="1" ht="23.25" customHeight="1">
      <c r="A83" s="161" t="s">
        <v>76</v>
      </c>
      <c r="B83" s="162"/>
      <c r="C83" s="162"/>
      <c r="D83" s="163"/>
      <c r="E83" s="39">
        <f>E81+E82</f>
        <v>35000</v>
      </c>
      <c r="F83" s="104"/>
      <c r="G83" s="39">
        <f>G81+G82</f>
        <v>0</v>
      </c>
      <c r="H83" s="104"/>
      <c r="I83" s="39">
        <f>I81+I82</f>
        <v>35000</v>
      </c>
      <c r="J83" s="34"/>
      <c r="K83" s="34"/>
      <c r="L83" s="34"/>
      <c r="M83" s="35"/>
      <c r="N83" s="35"/>
      <c r="O83" s="35"/>
    </row>
    <row r="84" spans="1:227" s="143" customFormat="1" ht="13.5" customHeight="1">
      <c r="A84" s="144"/>
      <c r="B84" s="145"/>
      <c r="C84" s="145"/>
      <c r="D84" s="145"/>
      <c r="E84" s="146"/>
      <c r="F84" s="146"/>
      <c r="G84" s="146"/>
      <c r="H84" s="146"/>
      <c r="I84" s="147"/>
      <c r="J84" s="142"/>
      <c r="K84" s="142"/>
      <c r="L84" s="142"/>
    </row>
    <row r="85" spans="1:227" s="30" customFormat="1" ht="15.75" customHeight="1">
      <c r="A85" s="180"/>
      <c r="B85" s="180"/>
      <c r="C85" s="85"/>
      <c r="D85" s="85"/>
      <c r="E85" s="86"/>
      <c r="F85" s="86"/>
      <c r="G85" s="86"/>
      <c r="H85" s="86"/>
      <c r="I85" s="87"/>
      <c r="J85" s="29"/>
      <c r="K85" s="29"/>
      <c r="L85" s="29"/>
    </row>
    <row r="86" spans="1:227" s="84" customFormat="1" ht="20.25" customHeight="1">
      <c r="A86" s="153" t="s">
        <v>43</v>
      </c>
      <c r="B86" s="154"/>
      <c r="C86" s="154"/>
      <c r="D86" s="155"/>
      <c r="E86" s="82">
        <f>E16+E28+E57+E76+E83</f>
        <v>763106485</v>
      </c>
      <c r="F86" s="105"/>
      <c r="G86" s="82">
        <f>G16+G28+G57+G76+G83</f>
        <v>2010302696</v>
      </c>
      <c r="H86" s="105"/>
      <c r="I86" s="82">
        <f>I16+I28+I57+I76+I83</f>
        <v>2773409181</v>
      </c>
      <c r="J86" s="83"/>
      <c r="K86" s="29"/>
      <c r="L86" s="29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</row>
    <row r="87" spans="1:227" s="89" customFormat="1">
      <c r="C87" s="90"/>
      <c r="D87" s="91"/>
    </row>
    <row r="88" spans="1:227" s="89" customFormat="1">
      <c r="C88" s="90"/>
      <c r="D88" s="91"/>
    </row>
    <row r="89" spans="1:227" s="89" customFormat="1">
      <c r="C89" s="90"/>
      <c r="D89" s="91"/>
    </row>
    <row r="90" spans="1:227" s="89" customFormat="1">
      <c r="C90" s="90"/>
      <c r="D90" s="91"/>
    </row>
    <row r="91" spans="1:227" s="89" customFormat="1">
      <c r="C91" s="90"/>
      <c r="D91" s="91"/>
    </row>
    <row r="92" spans="1:227" s="89" customFormat="1">
      <c r="C92" s="90"/>
      <c r="D92" s="91"/>
    </row>
    <row r="93" spans="1:227" s="89" customFormat="1">
      <c r="C93" s="90"/>
      <c r="D93" s="91"/>
    </row>
    <row r="94" spans="1:227" s="89" customFormat="1">
      <c r="C94" s="90"/>
      <c r="D94" s="91"/>
    </row>
    <row r="95" spans="1:227" s="89" customFormat="1">
      <c r="C95" s="90"/>
      <c r="D95" s="91"/>
    </row>
    <row r="96" spans="1:227" s="89" customFormat="1">
      <c r="C96" s="90"/>
      <c r="D96" s="91"/>
    </row>
    <row r="97" spans="3:4" s="89" customFormat="1">
      <c r="C97" s="90"/>
      <c r="D97" s="91"/>
    </row>
    <row r="98" spans="3:4" s="89" customFormat="1">
      <c r="C98" s="90"/>
      <c r="D98" s="91"/>
    </row>
    <row r="99" spans="3:4" s="89" customFormat="1">
      <c r="C99" s="90"/>
      <c r="D99" s="91"/>
    </row>
    <row r="100" spans="3:4" s="89" customFormat="1">
      <c r="C100" s="90"/>
      <c r="D100" s="91"/>
    </row>
    <row r="101" spans="3:4" s="89" customFormat="1">
      <c r="C101" s="90"/>
      <c r="D101" s="91"/>
    </row>
    <row r="102" spans="3:4" s="89" customFormat="1">
      <c r="C102" s="90"/>
      <c r="D102" s="91"/>
    </row>
    <row r="103" spans="3:4" s="89" customFormat="1">
      <c r="C103" s="90"/>
      <c r="D103" s="91"/>
    </row>
    <row r="173" spans="1:12" s="94" customFormat="1">
      <c r="A173" s="88"/>
      <c r="B173" s="88"/>
      <c r="C173" s="92"/>
      <c r="D173" s="93"/>
      <c r="J173" s="95"/>
      <c r="K173" s="95"/>
      <c r="L173" s="95"/>
    </row>
    <row r="175" spans="1:12">
      <c r="A175" s="94"/>
      <c r="B175" s="94"/>
      <c r="C175" s="96"/>
      <c r="D175" s="97"/>
    </row>
    <row r="176" spans="1:12" s="98" customFormat="1">
      <c r="A176" s="88"/>
      <c r="B176" s="88"/>
      <c r="C176" s="92"/>
      <c r="D176" s="93"/>
      <c r="J176" s="99"/>
      <c r="K176" s="99"/>
      <c r="L176" s="99"/>
    </row>
    <row r="178" spans="1:4">
      <c r="A178" s="98"/>
      <c r="B178" s="98"/>
      <c r="C178" s="100"/>
      <c r="D178" s="101"/>
    </row>
  </sheetData>
  <mergeCells count="65">
    <mergeCell ref="G60:H60"/>
    <mergeCell ref="F45:F46"/>
    <mergeCell ref="F33:F34"/>
    <mergeCell ref="A62:A63"/>
    <mergeCell ref="B62:B63"/>
    <mergeCell ref="A60:B61"/>
    <mergeCell ref="E60:F60"/>
    <mergeCell ref="A76:D76"/>
    <mergeCell ref="F53:F54"/>
    <mergeCell ref="H45:H46"/>
    <mergeCell ref="B53:B54"/>
    <mergeCell ref="B45:B46"/>
    <mergeCell ref="B47:B48"/>
    <mergeCell ref="H49:H50"/>
    <mergeCell ref="F49:F50"/>
    <mergeCell ref="B49:B50"/>
    <mergeCell ref="A33:A50"/>
    <mergeCell ref="B33:B34"/>
    <mergeCell ref="B35:B36"/>
    <mergeCell ref="A57:D57"/>
    <mergeCell ref="A58:I58"/>
    <mergeCell ref="A59:I59"/>
    <mergeCell ref="H33:H34"/>
    <mergeCell ref="A31:B32"/>
    <mergeCell ref="A28:D28"/>
    <mergeCell ref="A30:I30"/>
    <mergeCell ref="A16:D16"/>
    <mergeCell ref="A18:I18"/>
    <mergeCell ref="A21:A23"/>
    <mergeCell ref="E19:F19"/>
    <mergeCell ref="C31:D32"/>
    <mergeCell ref="E31:F31"/>
    <mergeCell ref="G31:H31"/>
    <mergeCell ref="B21:B22"/>
    <mergeCell ref="H21:H22"/>
    <mergeCell ref="F21:F22"/>
    <mergeCell ref="A24:A27"/>
    <mergeCell ref="G19:H19"/>
    <mergeCell ref="G10:H10"/>
    <mergeCell ref="A10:B11"/>
    <mergeCell ref="C10:D11"/>
    <mergeCell ref="A19:B20"/>
    <mergeCell ref="C19:D20"/>
    <mergeCell ref="E10:F10"/>
    <mergeCell ref="A4:G4"/>
    <mergeCell ref="A5:I5"/>
    <mergeCell ref="A6:I6"/>
    <mergeCell ref="A7:I7"/>
    <mergeCell ref="A9:I9"/>
    <mergeCell ref="A86:D86"/>
    <mergeCell ref="B37:B38"/>
    <mergeCell ref="B39:B40"/>
    <mergeCell ref="B41:B42"/>
    <mergeCell ref="B43:B44"/>
    <mergeCell ref="A53:A55"/>
    <mergeCell ref="A83:D83"/>
    <mergeCell ref="A78:I78"/>
    <mergeCell ref="A79:B80"/>
    <mergeCell ref="C79:D80"/>
    <mergeCell ref="E79:F79"/>
    <mergeCell ref="G79:H79"/>
    <mergeCell ref="H53:H54"/>
    <mergeCell ref="F62:F63"/>
    <mergeCell ref="C60:D61"/>
    <mergeCell ref="A85:B85"/>
  </mergeCells>
  <dataValidations count="3">
    <dataValidation type="whole" operator="greaterThanOrEqual" allowBlank="1" showInputMessage="1" showErrorMessage="1" error="Preencher apenas com valores inteiros positivos." sqref="H24:H29 E57:I57 E12:I17 F21 F24:F29 H21 G21:G29 E21:E29 I21:I29 E76:I77 E81:I81 E83:I84">
      <formula1>0</formula1>
    </dataValidation>
    <dataValidation type="whole" operator="greaterThanOrEqual" allowBlank="1" showInputMessage="1" showErrorMessage="1" sqref="E86:I86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VRL53:VRM56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F33 F35:F53 H33:H45 H47:H49 VHP82:VHQ82 WBH82:WBI82 WUZ82:WVA82 WLD82:WLE82 IN82:IO82 SJ82:SK82 ACF82:ACG82 AMB82:AMC82 AVX82:AVY82 BFT82:BFU82 BPP82:BPQ82 BZL82:BZM82 CJH82:CJI82 CTD82:CTE82 DCZ82:DDA82 DMV82:DMW82 DWR82:DWS82 EGN82:EGO82 EQJ82:EQK82 FAF82:FAG82 FKB82:FKC82 FTX82:FTY82 GDT82:GDU82 GNP82:GNQ82 GXL82:GXM82 HHH82:HHI82 HRD82:HRE82 IAZ82:IBA82 IKV82:IKW82 IUR82:IUS82 JEN82:JEO82 JOJ82:JOK82 JYF82:JYG82 KIB82:KIC82 KRX82:KRY82 LBT82:LBU82 LLP82:LLQ82 LVL82:LVM82 MFH82:MFI82 MPD82:MPE82 MYZ82:MZA82 NIV82:NIW82 NSR82:NSS82 OCN82:OCO82 OMJ82:OMK82 OWF82:OWG82 PGB82:PGC82 PPX82:PPY82 PZT82:PZU82 QJP82:QJQ82 QTL82:QTM82 RDH82:RDI82 RND82:RNE82 RWZ82:RXA82 SGV82:SGW82 SQR82:SQS82 TAN82:TAO82 TKJ82:TKK82 TUF82:TUG82 UEB82:UEC82 UNX82:UNY82 UXT82:UXU82 E82:I82 E62:I75 I33:I56 H52:H56 G33:G56 F55:F56 E33:E56 UXT53:UXU56 UNX53:UNY56 UEB53:UEC56 TUF53:TUG56 TKJ53:TKK56 TAN53:TAO56 SQR53:SQS56 SGV53:SGW56 RWZ53:RXA56 RND53:RNE56 RDH53:RDI56 QTL53:QTM56 QJP53:QJQ56 PZT53:PZU56 PPX53:PPY56 PGB53:PGC56 OWF53:OWG56 OMJ53:OMK56 OCN53:OCO56 NSR53:NSS56 NIV53:NIW56 MYZ53:MZA56 MPD53:MPE56 MFH53:MFI56 LVL53:LVM56 LLP53:LLQ56 LBT53:LBU56 KRX53:KRY56 KIB53:KIC56 JYF53:JYG56 JOJ53:JOK56 JEN53:JEO56 IUR53:IUS56 IKV53:IKW56 IAZ53:IBA56 HRD53:HRE56 HHH53:HHI56 GXL53:GXM56 GNP53:GNQ56 GDT53:GDU56 FTX53:FTY56 FKB53:FKC56 FAF53:FAG56 EQJ53:EQK56 EGN53:EGO56 DWR53:DWS56 DMV53:DMW56 DCZ53:DDA56 CTD53:CTE56 CJH53:CJI56 BZL53:BZM56 BPP53:BPQ56 BFT53:BFU56 AVX53:AVY56 AMB53:AMC56 ACF53:ACG56 SJ53:SK56 IN53:IO56 WLD53:WLE56 WUZ53:WVA56 WBH53:WBI56 VHP53:VHQ56 VRL82:VRM82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2020-09-04T18:53:19Z</cp:lastPrinted>
  <dcterms:created xsi:type="dcterms:W3CDTF">2014-08-13T20:03:29Z</dcterms:created>
  <dcterms:modified xsi:type="dcterms:W3CDTF">2021-04-27T17:45:44Z</dcterms:modified>
</cp:coreProperties>
</file>