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UPLA\Resolução 195\2023\Lei Orçamentária 2023\"/>
    </mc:Choice>
  </mc:AlternateContent>
  <bookViews>
    <workbookView xWindow="2955" yWindow="5070" windowWidth="25710" windowHeight="75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GND'!$A$1:$I$87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33" i="1" l="1"/>
  <c r="E35" i="1" l="1"/>
  <c r="G33" i="1"/>
  <c r="I55" i="1" l="1"/>
  <c r="I54" i="1"/>
  <c r="I53" i="1"/>
  <c r="G71" i="1" l="1"/>
  <c r="E71" i="1"/>
  <c r="E87" i="1" s="1"/>
  <c r="I76" i="1"/>
  <c r="I70" i="1"/>
  <c r="I69" i="1"/>
  <c r="I68" i="1"/>
  <c r="I67" i="1"/>
  <c r="I66" i="1"/>
  <c r="I65" i="1"/>
  <c r="I64" i="1"/>
  <c r="I63" i="1"/>
  <c r="I62" i="1"/>
  <c r="I52" i="1" l="1"/>
  <c r="I51" i="1"/>
  <c r="I50" i="1"/>
  <c r="G84" i="1" l="1"/>
  <c r="E84" i="1"/>
  <c r="I82" i="1"/>
  <c r="I14" i="1" l="1"/>
  <c r="I83" i="1" l="1"/>
  <c r="I84" i="1" s="1"/>
  <c r="I22" i="1" l="1"/>
  <c r="I56" i="1"/>
  <c r="I57" i="1" l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8" i="1"/>
  <c r="I59" i="1"/>
  <c r="I60" i="1"/>
  <c r="I61" i="1"/>
  <c r="G77" i="1"/>
  <c r="E77" i="1"/>
  <c r="G28" i="1"/>
  <c r="G16" i="1"/>
  <c r="E16" i="1"/>
  <c r="I33" i="1"/>
  <c r="I71" i="1" s="1"/>
  <c r="I87" i="1" s="1"/>
  <c r="I27" i="1"/>
  <c r="I26" i="1"/>
  <c r="I25" i="1"/>
  <c r="I24" i="1"/>
  <c r="I23" i="1"/>
  <c r="I21" i="1"/>
  <c r="I15" i="1"/>
  <c r="I13" i="1"/>
  <c r="I12" i="1"/>
  <c r="G87" i="1" l="1"/>
  <c r="I77" i="1"/>
  <c r="I16" i="1"/>
  <c r="I28" i="1"/>
  <c r="E28" i="1"/>
</calcChain>
</file>

<file path=xl/sharedStrings.xml><?xml version="1.0" encoding="utf-8"?>
<sst xmlns="http://schemas.openxmlformats.org/spreadsheetml/2006/main" count="220" uniqueCount="81">
  <si>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</si>
  <si>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</si>
  <si>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</si>
  <si>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</si>
  <si>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</si>
  <si>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</si>
  <si>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</si>
  <si>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</si>
  <si>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</si>
  <si>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</si>
  <si>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</si>
  <si>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</si>
  <si>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</si>
  <si>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</si>
  <si>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</si>
  <si>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</si>
  <si>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</si>
  <si>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</si>
  <si>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</si>
  <si>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</si>
  <si>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</si>
  <si>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</si>
  <si>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</si>
  <si>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</si>
  <si>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MODERNIZAÇÃO TECNOLÓGICA E GESTÃO DA INFORMAÇÃO NA JF - MTGI - PO0008</t>
  </si>
  <si>
    <t>AÇÕES DE INFORMÁTICA - PO 0010</t>
  </si>
  <si>
    <t>FORMAÇÃO E APERFEIÇOAMENTO DE MAGISTRADOS – FAM - PO 0009</t>
  </si>
  <si>
    <t>ASSISTÊNCIA JURÍDICA A PESSOAS CARENTES</t>
  </si>
  <si>
    <t>TOTAL DE ATIVIDADES</t>
  </si>
  <si>
    <t>PROJETOS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</si>
  <si>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</si>
  <si>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</si>
  <si>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</si>
  <si>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</si>
  <si>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</si>
  <si>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</si>
  <si>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</si>
  <si>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</si>
  <si>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</si>
  <si>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</si>
  <si>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</si>
  <si>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</si>
  <si>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216H</t>
  </si>
  <si>
    <t>212B</t>
  </si>
  <si>
    <t>AUXÍLIO-TRANSPORTE DE CIVIS  - PO0003</t>
  </si>
  <si>
    <t>AUXÍLIO-ALIMENTAÇÃO DE CIVIS - PO0005</t>
  </si>
  <si>
    <t>AUXÍLIO-FUNERAL E NATALIDADE DE CIVIS - PO0009</t>
  </si>
  <si>
    <t>0536</t>
  </si>
  <si>
    <t>ASSISTÊNCIA MEDICA E ODONTOLÓGICA DE CIVIS - COMPLEMENTAÇÃO DA UNIÃO PO 0001</t>
  </si>
  <si>
    <t>AMOS - EXAMES PERIÓDICOS PO 0002</t>
  </si>
  <si>
    <t>JULGAMENTO DE CAUSAS NA JUSTIÇA FEDERAL - PO 0000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</si>
  <si>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</si>
  <si>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</si>
  <si>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</si>
  <si>
    <t>219I</t>
  </si>
  <si>
    <t>PUBLICIDADE INSTITUCIONAL E DE UTILIDADE PÚBLICA - PO 0000</t>
  </si>
  <si>
    <t>RÁDIO E TV JUSTIÇA - PO 0001</t>
  </si>
  <si>
    <t>CTN - GESTÃO CONTRATOS NACIONAIS - PO 0011</t>
  </si>
  <si>
    <t>00S6</t>
  </si>
  <si>
    <t>BENEFÍCIO ESPECIAL E DEMAIS COMPLEMENTAÇÕES DE APOSENTADORIAS</t>
  </si>
  <si>
    <t>219Z</t>
  </si>
  <si>
    <t>AÇÕES DE GESTÃO E CONTROLE DE PRECATÓRIOS - AGPREC - PO 0015</t>
  </si>
  <si>
    <t>MANUTENÇÃO DAS ATIVIDADES ITINERANTES DA JUSTIÇA FEDERAL - PO 0017</t>
  </si>
  <si>
    <t>REFORMA DO EDIFÍCIO-SEDE DO TRF DA 3ª REGIÃO - 2ª ETAPA (15NZ) - PO 0001</t>
  </si>
  <si>
    <t>REFORMA DO FÓRUM DAS EXECUÇÕES FISCAIS - SP (11RQ) - PO 0016</t>
  </si>
  <si>
    <t>REFORMA DO FÓRUM FEDERAL CRIMINAL E PREVIDENCIÁRIO DE SÃO PAULO - SP (12S9) - PO 0017</t>
  </si>
  <si>
    <t>REFORMA DO FÓRUM FEDERAL DE RIBEIRÃO PRETO - SP (13FR) - PO 0018</t>
  </si>
  <si>
    <t>REFORMA DO FÓRUM FEDERAL CÍVEL DE SÃO PAULO - SP (14YN) - PO 0019</t>
  </si>
  <si>
    <t>REFORMA DA SEDE ADMINISTRATIVA DA JUSTIÇA FEDERAL DE SÃO PAULO - SP (14YO) - PO 0020</t>
  </si>
  <si>
    <t>REFORMA DO FÓRUM FEDERAL DE PRESIDENTE PRUDENTE - SP (15FZ) - PO 0021</t>
  </si>
  <si>
    <t>REFORMA DO FÓRUM FEDERAL DE SANTOS - SP (15NX) - PO 0022</t>
  </si>
  <si>
    <t>REFORMA DO ANEXO ADMINISTRATIVO PRESIDENTE WILSON DE SÃO PAULO - SP (15TO) - PO 0024</t>
  </si>
  <si>
    <t>15TM</t>
  </si>
  <si>
    <t>AQUISIÇÃO DE IMÓVEIS PARA FUNCIONAMENTO DO TRF DA 3ª REGIÃO EM SÃO PAULO - SP - UNIDADE "K"</t>
  </si>
  <si>
    <t>5</t>
  </si>
  <si>
    <t>Inversões Financeiras</t>
  </si>
  <si>
    <t>SEGURANÇA INSTITUCIONAL NA JUSTIÇA FEDERAL  - PO 0016</t>
  </si>
  <si>
    <t>LEI N. 14.535/2023 - LEI ORÇAMENTÁRIA DAS UNIDADES DA JUSTIÇA FEDERAL PARA 2023</t>
  </si>
  <si>
    <t>AUXILIO-MORADIA PARA OUTROS AGENTES PÚBLICOS PO AMOA</t>
  </si>
  <si>
    <t>AJUDA DE CUSTO PARA MORADIA A MAGISTRADOS E MEMBROS DO MINISTÉRIO PÚBLICO PO AMMM</t>
  </si>
  <si>
    <t>SEGURANÇA DA INFORMAÇÃO NAS UNIDADES DO PODER JUDICIÁRIO - PO SEG0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</si>
</sst>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24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64" fontId="16" fillId="8" borderId="4" xfId="0" applyNumberFormat="1" applyFont="1" applyFill="1" applyBorder="1" applyAlignment="1" applyProtection="1">
      <alignment horizontal="right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8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49" fontId="17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left" vertical="center"/>
      <protection locked="0"/>
    </xf>
    <xf numFmtId="164" fontId="16" fillId="8" borderId="13" xfId="0" applyNumberFormat="1" applyFont="1" applyFill="1" applyBorder="1" applyAlignment="1" applyProtection="1">
      <alignment horizontal="right"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7" borderId="6" xfId="0" quotePrefix="1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5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6" fillId="8" borderId="6" xfId="0" applyNumberFormat="1" applyFont="1" applyFill="1" applyBorder="1" applyAlignment="1" applyProtection="1">
      <alignment vertical="center" wrapText="1"/>
    </xf>
    <xf numFmtId="49" fontId="14" fillId="8" borderId="6" xfId="0" applyNumberFormat="1" applyFont="1" applyFill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center" vertical="center"/>
    </xf>
    <xf numFmtId="49" fontId="14" fillId="7" borderId="6" xfId="0" applyNumberFormat="1" applyFont="1" applyFill="1" applyBorder="1" applyAlignment="1" applyProtection="1">
      <alignment horizontal="center" vertical="center"/>
    </xf>
    <xf numFmtId="3" fontId="18" fillId="0" borderId="14" xfId="0" applyNumberFormat="1" applyFont="1" applyFill="1" applyBorder="1" applyAlignment="1" applyProtection="1">
      <alignment horizontal="center" vertical="center"/>
      <protection locked="0"/>
    </xf>
    <xf numFmtId="3" fontId="18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49" fontId="18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3" xfId="0" applyNumberFormat="1" applyFont="1" applyFill="1" applyBorder="1" applyAlignment="1" applyProtection="1">
      <alignment horizontal="center" vertical="center"/>
      <protection locked="0"/>
    </xf>
    <xf numFmtId="164" fontId="16" fillId="0" borderId="13" xfId="0" applyNumberFormat="1" applyFont="1" applyFill="1" applyBorder="1" applyAlignment="1" applyProtection="1">
      <alignment horizontal="right" vertical="center"/>
      <protection locked="0"/>
    </xf>
    <xf numFmtId="3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vertical="center" wrapText="1"/>
      <protection locked="0"/>
    </xf>
    <xf numFmtId="49" fontId="1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49" fontId="17" fillId="0" borderId="12" xfId="0" applyNumberFormat="1" applyFont="1" applyFill="1" applyBorder="1" applyAlignment="1" applyProtection="1">
      <alignment horizontal="left" vertical="center"/>
      <protection locked="0"/>
    </xf>
    <xf numFmtId="10" fontId="16" fillId="0" borderId="5" xfId="0" applyNumberFormat="1" applyFont="1" applyFill="1" applyBorder="1" applyAlignment="1" applyProtection="1">
      <alignment horizontal="center" vertical="center"/>
      <protection locked="0"/>
    </xf>
    <xf numFmtId="10" fontId="16" fillId="8" borderId="5" xfId="0" applyNumberFormat="1" applyFont="1" applyFill="1" applyBorder="1" applyAlignment="1" applyProtection="1">
      <alignment horizontal="center"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43" fontId="21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Fill="1" applyAlignment="1" applyProtection="1">
      <alignment vertical="center"/>
      <protection locked="0"/>
    </xf>
    <xf numFmtId="49" fontId="18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7" fillId="8" borderId="4" xfId="0" applyNumberFormat="1" applyFont="1" applyFill="1" applyBorder="1" applyAlignment="1" applyProtection="1">
      <alignment horizontal="left"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164" fontId="20" fillId="7" borderId="0" xfId="0" applyNumberFormat="1" applyFont="1" applyFill="1" applyAlignment="1" applyProtection="1">
      <alignment vertical="center"/>
      <protection locked="0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3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4" xfId="0" applyFont="1" applyFill="1" applyBorder="1" applyAlignment="1" applyProtection="1">
      <alignment horizontal="left" vertical="center" wrapText="1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49" fontId="14" fillId="0" borderId="6" xfId="1" applyNumberFormat="1" applyFont="1" applyFill="1" applyBorder="1" applyAlignment="1" applyProtection="1">
      <alignment horizontal="center" vertical="center"/>
      <protection locked="0"/>
    </xf>
    <xf numFmtId="49" fontId="14" fillId="0" borderId="13" xfId="1" applyNumberFormat="1" applyFont="1" applyFill="1" applyBorder="1" applyAlignment="1" applyProtection="1">
      <alignment horizontal="center" vertical="center"/>
      <protection locked="0"/>
    </xf>
    <xf numFmtId="3" fontId="18" fillId="0" borderId="6" xfId="0" applyNumberFormat="1" applyFont="1" applyFill="1" applyBorder="1" applyAlignment="1" applyProtection="1">
      <alignment horizontal="center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49" fontId="18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9"/>
  <sheetViews>
    <sheetView showGridLines="0" tabSelected="1" topLeftCell="A54" zoomScale="60" zoomScaleNormal="60" zoomScaleSheetLayoutView="80" workbookViewId="0">
      <selection activeCell="L81" sqref="L81"/>
    </sheetView>
  </sheetViews>
  <sheetFormatPr defaultColWidth="9.140625" defaultRowHeight="18"/>
  <cols>
    <col min="1" max="1" width="10.140625" style="72" customWidth="1"/>
    <col min="2" max="2" width="73.28515625" style="72" customWidth="1"/>
    <col min="3" max="3" width="9.42578125" style="76" customWidth="1"/>
    <col min="4" max="4" width="33.28515625" style="77" customWidth="1"/>
    <col min="5" max="5" width="22" style="72" customWidth="1"/>
    <col min="6" max="6" width="14.28515625" style="72" customWidth="1"/>
    <col min="7" max="7" width="22.140625" style="72" customWidth="1"/>
    <col min="8" max="8" width="13.5703125" style="72" customWidth="1"/>
    <col min="9" max="9" width="20.7109375" style="72" customWidth="1"/>
    <col min="10" max="10" width="19.5703125" style="73" customWidth="1"/>
    <col min="11" max="12" width="13.28515625" style="73" customWidth="1"/>
    <col min="13" max="234" width="13.28515625" style="72" customWidth="1"/>
    <col min="235" max="235" width="10.140625" style="72" customWidth="1"/>
    <col min="236" max="236" width="53.5703125" style="72" customWidth="1"/>
    <col min="237" max="237" width="12.7109375" style="72" customWidth="1"/>
    <col min="238" max="16384" width="9.140625" style="72"/>
  </cols>
  <sheetData>
    <row r="1" spans="1:15" s="6" customFormat="1">
      <c r="A1" s="1" t="s">
        <v>39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38</v>
      </c>
      <c r="B2" s="9"/>
      <c r="C2" s="3"/>
      <c r="D2" s="4"/>
      <c r="E2" s="5"/>
      <c r="F2" s="5"/>
      <c r="J2" s="7"/>
      <c r="K2" s="7"/>
      <c r="L2" s="7"/>
    </row>
    <row r="3" spans="1:15" s="6" customFormat="1" ht="15" customHeight="1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8.25" customHeight="1">
      <c r="A4" s="186"/>
      <c r="B4" s="186"/>
      <c r="C4" s="186"/>
      <c r="D4" s="186"/>
      <c r="E4" s="186"/>
      <c r="F4" s="186"/>
      <c r="G4" s="186"/>
      <c r="H4" s="86"/>
      <c r="J4" s="7"/>
      <c r="K4" s="7"/>
      <c r="L4" s="7"/>
    </row>
    <row r="5" spans="1:15" s="12" customFormat="1" ht="21.75" customHeight="1">
      <c r="A5" s="186" t="s">
        <v>77</v>
      </c>
      <c r="B5" s="186"/>
      <c r="C5" s="186"/>
      <c r="D5" s="186"/>
      <c r="E5" s="186"/>
      <c r="F5" s="186"/>
      <c r="G5" s="186"/>
      <c r="H5" s="186"/>
      <c r="I5" s="186"/>
      <c r="J5" s="11"/>
      <c r="K5" s="11"/>
      <c r="L5" s="11"/>
    </row>
    <row r="6" spans="1:15" s="6" customFormat="1" ht="21" customHeight="1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7"/>
      <c r="K6" s="7"/>
      <c r="L6" s="7"/>
    </row>
    <row r="7" spans="1:15" s="14" customFormat="1" ht="15" customHeight="1">
      <c r="A7" s="188"/>
      <c r="B7" s="188"/>
      <c r="C7" s="188"/>
      <c r="D7" s="188"/>
      <c r="E7" s="188"/>
      <c r="F7" s="188"/>
      <c r="G7" s="188"/>
      <c r="H7" s="188"/>
      <c r="I7" s="188"/>
      <c r="J7" s="13"/>
      <c r="K7" s="13"/>
      <c r="L7" s="13"/>
    </row>
    <row r="8" spans="1:15" s="19" customFormat="1" ht="6.75" hidden="1" customHeight="1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89" t="s">
        <v>1</v>
      </c>
      <c r="B9" s="190"/>
      <c r="C9" s="190"/>
      <c r="D9" s="190"/>
      <c r="E9" s="190"/>
      <c r="F9" s="190"/>
      <c r="G9" s="190"/>
      <c r="H9" s="190"/>
      <c r="I9" s="191"/>
      <c r="J9" s="20"/>
      <c r="K9" s="20"/>
      <c r="L9" s="20"/>
    </row>
    <row r="10" spans="1:15" s="23" customFormat="1" ht="23.25" customHeight="1">
      <c r="A10" s="174" t="s">
        <v>32</v>
      </c>
      <c r="B10" s="175"/>
      <c r="C10" s="178" t="s">
        <v>33</v>
      </c>
      <c r="D10" s="179"/>
      <c r="E10" s="182" t="s">
        <v>34</v>
      </c>
      <c r="F10" s="183"/>
      <c r="G10" s="182" t="s">
        <v>35</v>
      </c>
      <c r="H10" s="183"/>
      <c r="I10" s="21" t="s">
        <v>2</v>
      </c>
      <c r="J10" s="22"/>
      <c r="K10" s="22"/>
      <c r="L10" s="22"/>
    </row>
    <row r="11" spans="1:15" s="23" customFormat="1" ht="33.75" customHeight="1">
      <c r="A11" s="176"/>
      <c r="B11" s="177"/>
      <c r="C11" s="180"/>
      <c r="D11" s="181"/>
      <c r="E11" s="21" t="s">
        <v>41</v>
      </c>
      <c r="F11" s="21" t="s">
        <v>40</v>
      </c>
      <c r="G11" s="21" t="s">
        <v>36</v>
      </c>
      <c r="H11" s="21" t="s">
        <v>37</v>
      </c>
      <c r="I11" s="21" t="s">
        <v>36</v>
      </c>
      <c r="J11" s="22"/>
      <c r="K11" s="22"/>
      <c r="L11" s="22"/>
    </row>
    <row r="12" spans="1:15" s="29" customFormat="1" ht="20.100000000000001" customHeight="1">
      <c r="A12" s="134" t="s">
        <v>3</v>
      </c>
      <c r="B12" s="24" t="s">
        <v>4</v>
      </c>
      <c r="C12" s="25" t="s">
        <v>5</v>
      </c>
      <c r="D12" s="26" t="s">
        <v>6</v>
      </c>
      <c r="E12" s="27">
        <v>415700000</v>
      </c>
      <c r="F12" s="27">
        <v>1775</v>
      </c>
      <c r="G12" s="27">
        <v>1212200000</v>
      </c>
      <c r="H12" s="27">
        <v>4924</v>
      </c>
      <c r="I12" s="27">
        <f>E12+G12</f>
        <v>1627900000</v>
      </c>
      <c r="J12" s="28"/>
      <c r="K12" s="28"/>
      <c r="L12" s="28"/>
    </row>
    <row r="13" spans="1:15" s="34" customFormat="1" ht="42" customHeight="1">
      <c r="A13" s="87" t="s">
        <v>7</v>
      </c>
      <c r="B13" s="30" t="s">
        <v>8</v>
      </c>
      <c r="C13" s="31" t="s">
        <v>5</v>
      </c>
      <c r="D13" s="32" t="s">
        <v>6</v>
      </c>
      <c r="E13" s="46">
        <v>86800000</v>
      </c>
      <c r="F13" s="46"/>
      <c r="G13" s="46">
        <v>258000000</v>
      </c>
      <c r="H13" s="46"/>
      <c r="I13" s="46">
        <f t="shared" ref="I13:I15" si="0">E13+G13</f>
        <v>344800000</v>
      </c>
      <c r="J13" s="33"/>
      <c r="K13" s="33"/>
      <c r="L13" s="33"/>
    </row>
    <row r="14" spans="1:15" s="29" customFormat="1" ht="20.100000000000001" customHeight="1">
      <c r="A14" s="135" t="s">
        <v>9</v>
      </c>
      <c r="B14" s="35" t="s">
        <v>10</v>
      </c>
      <c r="C14" s="25" t="s">
        <v>5</v>
      </c>
      <c r="D14" s="36" t="s">
        <v>6</v>
      </c>
      <c r="E14" s="27">
        <v>162000000</v>
      </c>
      <c r="F14" s="27">
        <v>711</v>
      </c>
      <c r="G14" s="27">
        <v>297749000</v>
      </c>
      <c r="H14" s="27">
        <v>1291</v>
      </c>
      <c r="I14" s="27">
        <f t="shared" ref="I14" si="1">E14+G14</f>
        <v>459749000</v>
      </c>
      <c r="J14" s="33"/>
      <c r="K14" s="33"/>
      <c r="L14" s="33"/>
      <c r="M14" s="34"/>
      <c r="N14" s="34"/>
      <c r="O14" s="34"/>
    </row>
    <row r="15" spans="1:15" s="29" customFormat="1" ht="28.5" customHeight="1">
      <c r="A15" s="133" t="s">
        <v>58</v>
      </c>
      <c r="B15" s="132" t="s">
        <v>59</v>
      </c>
      <c r="C15" s="31" t="s">
        <v>5</v>
      </c>
      <c r="D15" s="32" t="s">
        <v>6</v>
      </c>
      <c r="E15" s="46">
        <v>85000</v>
      </c>
      <c r="F15" s="46">
        <v>1</v>
      </c>
      <c r="G15" s="46">
        <v>335000</v>
      </c>
      <c r="H15" s="46">
        <v>2</v>
      </c>
      <c r="I15" s="46">
        <f t="shared" si="0"/>
        <v>420000</v>
      </c>
      <c r="J15" s="33"/>
      <c r="K15" s="33"/>
      <c r="L15" s="33"/>
      <c r="M15" s="34"/>
      <c r="N15" s="34"/>
      <c r="O15" s="34"/>
    </row>
    <row r="16" spans="1:15" s="29" customFormat="1" ht="19.5" customHeight="1">
      <c r="A16" s="168" t="s">
        <v>11</v>
      </c>
      <c r="B16" s="169"/>
      <c r="C16" s="169"/>
      <c r="D16" s="170"/>
      <c r="E16" s="37">
        <f>SUM(E12:E15)</f>
        <v>664585000</v>
      </c>
      <c r="F16" s="88"/>
      <c r="G16" s="37">
        <f>SUM(G12:G15)</f>
        <v>1768284000</v>
      </c>
      <c r="H16" s="88"/>
      <c r="I16" s="37">
        <f>SUM(I12:I15)</f>
        <v>2432869000</v>
      </c>
      <c r="J16" s="33"/>
      <c r="K16" s="33"/>
      <c r="L16" s="33"/>
      <c r="M16" s="34"/>
      <c r="N16" s="34"/>
      <c r="O16" s="34"/>
    </row>
    <row r="17" spans="1:15" s="29" customFormat="1" ht="18" customHeight="1">
      <c r="A17" s="38"/>
      <c r="B17" s="39"/>
      <c r="C17" s="40"/>
      <c r="D17" s="41"/>
      <c r="E17" s="42"/>
      <c r="F17" s="42"/>
      <c r="G17" s="42"/>
      <c r="H17" s="42"/>
      <c r="I17" s="43"/>
      <c r="J17" s="33"/>
      <c r="K17" s="33"/>
      <c r="L17" s="33"/>
      <c r="M17" s="34"/>
      <c r="N17" s="34"/>
      <c r="O17" s="34"/>
    </row>
    <row r="18" spans="1:15" s="19" customFormat="1" ht="24.75" customHeight="1">
      <c r="A18" s="171" t="s">
        <v>12</v>
      </c>
      <c r="B18" s="172"/>
      <c r="C18" s="172"/>
      <c r="D18" s="172"/>
      <c r="E18" s="172"/>
      <c r="F18" s="172"/>
      <c r="G18" s="172"/>
      <c r="H18" s="172"/>
      <c r="I18" s="173"/>
      <c r="J18" s="20"/>
      <c r="K18" s="20"/>
      <c r="L18" s="20"/>
    </row>
    <row r="19" spans="1:15" s="23" customFormat="1" ht="23.25" customHeight="1">
      <c r="A19" s="174" t="s">
        <v>32</v>
      </c>
      <c r="B19" s="175"/>
      <c r="C19" s="178" t="s">
        <v>33</v>
      </c>
      <c r="D19" s="179"/>
      <c r="E19" s="182" t="s">
        <v>34</v>
      </c>
      <c r="F19" s="183"/>
      <c r="G19" s="182" t="s">
        <v>35</v>
      </c>
      <c r="H19" s="183"/>
      <c r="I19" s="21" t="s">
        <v>2</v>
      </c>
      <c r="J19" s="22"/>
      <c r="K19" s="22"/>
      <c r="L19" s="22"/>
    </row>
    <row r="20" spans="1:15" s="23" customFormat="1" ht="23.25" customHeight="1">
      <c r="A20" s="176"/>
      <c r="B20" s="177"/>
      <c r="C20" s="180"/>
      <c r="D20" s="181"/>
      <c r="E20" s="21" t="s">
        <v>36</v>
      </c>
      <c r="F20" s="102" t="s">
        <v>37</v>
      </c>
      <c r="G20" s="21" t="s">
        <v>36</v>
      </c>
      <c r="H20" s="102" t="s">
        <v>37</v>
      </c>
      <c r="I20" s="21" t="s">
        <v>36</v>
      </c>
      <c r="J20" s="22"/>
      <c r="K20" s="22"/>
      <c r="L20" s="22"/>
    </row>
    <row r="21" spans="1:15" s="29" customFormat="1" ht="15" customHeight="1">
      <c r="A21" s="192">
        <v>2004</v>
      </c>
      <c r="B21" s="195" t="s">
        <v>48</v>
      </c>
      <c r="C21" s="44" t="s">
        <v>13</v>
      </c>
      <c r="D21" s="45" t="s">
        <v>14</v>
      </c>
      <c r="E21" s="100">
        <v>26364904</v>
      </c>
      <c r="F21" s="197">
        <v>4027</v>
      </c>
      <c r="G21" s="103">
        <v>70709184</v>
      </c>
      <c r="H21" s="197">
        <v>10792</v>
      </c>
      <c r="I21" s="101">
        <f>E21+G21</f>
        <v>97074088</v>
      </c>
      <c r="J21" s="28"/>
      <c r="K21" s="28"/>
      <c r="L21" s="28"/>
    </row>
    <row r="22" spans="1:15" s="29" customFormat="1" ht="15" customHeight="1">
      <c r="A22" s="193"/>
      <c r="B22" s="196"/>
      <c r="C22" s="44" t="s">
        <v>15</v>
      </c>
      <c r="D22" s="45" t="s">
        <v>16</v>
      </c>
      <c r="E22" s="100">
        <v>20000</v>
      </c>
      <c r="F22" s="198"/>
      <c r="G22" s="103"/>
      <c r="H22" s="198"/>
      <c r="I22" s="101">
        <f t="shared" ref="I22:I27" si="2">E22+G22</f>
        <v>20000</v>
      </c>
      <c r="J22" s="28"/>
      <c r="K22" s="28"/>
      <c r="L22" s="28"/>
    </row>
    <row r="23" spans="1:15" s="34" customFormat="1" ht="15" customHeight="1">
      <c r="A23" s="194"/>
      <c r="B23" s="50" t="s">
        <v>49</v>
      </c>
      <c r="C23" s="44" t="s">
        <v>13</v>
      </c>
      <c r="D23" s="45" t="s">
        <v>14</v>
      </c>
      <c r="E23" s="46">
        <v>256500</v>
      </c>
      <c r="F23" s="99">
        <v>450</v>
      </c>
      <c r="G23" s="46">
        <v>744420</v>
      </c>
      <c r="H23" s="99">
        <v>1306</v>
      </c>
      <c r="I23" s="46">
        <f t="shared" si="2"/>
        <v>1000920</v>
      </c>
      <c r="J23" s="33"/>
      <c r="K23" s="33"/>
      <c r="L23" s="33"/>
    </row>
    <row r="24" spans="1:15" s="34" customFormat="1" ht="28.5" customHeight="1">
      <c r="A24" s="199" t="s">
        <v>43</v>
      </c>
      <c r="B24" s="47" t="s">
        <v>17</v>
      </c>
      <c r="C24" s="48" t="s">
        <v>13</v>
      </c>
      <c r="D24" s="49" t="s">
        <v>14</v>
      </c>
      <c r="E24" s="27">
        <v>1692546</v>
      </c>
      <c r="F24" s="92">
        <v>196</v>
      </c>
      <c r="G24" s="27">
        <v>5785745</v>
      </c>
      <c r="H24" s="92">
        <v>670</v>
      </c>
      <c r="I24" s="27">
        <f t="shared" si="2"/>
        <v>7478291</v>
      </c>
      <c r="J24" s="33"/>
      <c r="K24" s="33"/>
      <c r="L24" s="33"/>
    </row>
    <row r="25" spans="1:15" s="34" customFormat="1" ht="20.25" customHeight="1">
      <c r="A25" s="200"/>
      <c r="B25" s="50" t="s">
        <v>44</v>
      </c>
      <c r="C25" s="44" t="s">
        <v>13</v>
      </c>
      <c r="D25" s="45" t="s">
        <v>14</v>
      </c>
      <c r="E25" s="46">
        <v>1370600</v>
      </c>
      <c r="F25" s="93">
        <v>445</v>
      </c>
      <c r="G25" s="46">
        <v>1539120</v>
      </c>
      <c r="H25" s="93">
        <v>583</v>
      </c>
      <c r="I25" s="46">
        <f t="shared" si="2"/>
        <v>2909720</v>
      </c>
      <c r="J25" s="33"/>
      <c r="K25" s="33"/>
      <c r="L25" s="33"/>
    </row>
    <row r="26" spans="1:15" s="29" customFormat="1" ht="15" customHeight="1">
      <c r="A26" s="200"/>
      <c r="B26" s="47" t="s">
        <v>45</v>
      </c>
      <c r="C26" s="48" t="s">
        <v>13</v>
      </c>
      <c r="D26" s="49" t="s">
        <v>14</v>
      </c>
      <c r="E26" s="27">
        <v>19199048</v>
      </c>
      <c r="F26" s="92">
        <v>1758</v>
      </c>
      <c r="G26" s="27">
        <v>51677983</v>
      </c>
      <c r="H26" s="92">
        <v>4732</v>
      </c>
      <c r="I26" s="27">
        <f t="shared" si="2"/>
        <v>70877031</v>
      </c>
      <c r="J26" s="28"/>
      <c r="K26" s="28"/>
      <c r="L26" s="28"/>
    </row>
    <row r="27" spans="1:15" s="29" customFormat="1" ht="15" customHeight="1">
      <c r="A27" s="201"/>
      <c r="B27" s="50" t="s">
        <v>46</v>
      </c>
      <c r="C27" s="44" t="s">
        <v>13</v>
      </c>
      <c r="D27" s="45" t="s">
        <v>14</v>
      </c>
      <c r="E27" s="46">
        <v>339113</v>
      </c>
      <c r="F27" s="93"/>
      <c r="G27" s="46">
        <v>543975</v>
      </c>
      <c r="H27" s="93"/>
      <c r="I27" s="46">
        <f t="shared" si="2"/>
        <v>883088</v>
      </c>
      <c r="J27" s="28"/>
      <c r="K27" s="28"/>
      <c r="L27" s="28"/>
    </row>
    <row r="28" spans="1:15" s="29" customFormat="1" ht="21" customHeight="1">
      <c r="A28" s="168" t="s">
        <v>18</v>
      </c>
      <c r="B28" s="169"/>
      <c r="C28" s="169"/>
      <c r="D28" s="170"/>
      <c r="E28" s="37">
        <f>SUM(E21:E27)</f>
        <v>49242711</v>
      </c>
      <c r="F28" s="88"/>
      <c r="G28" s="37">
        <f>SUM(G21:G27)</f>
        <v>131000427</v>
      </c>
      <c r="H28" s="88"/>
      <c r="I28" s="37">
        <f t="shared" ref="I28" si="3">SUM(I21:I27)</f>
        <v>180243138</v>
      </c>
      <c r="J28" s="33"/>
      <c r="K28" s="33"/>
      <c r="L28" s="33"/>
      <c r="M28" s="34"/>
      <c r="N28" s="34"/>
      <c r="O28" s="34"/>
    </row>
    <row r="29" spans="1:15" s="29" customFormat="1" ht="15.75" customHeight="1">
      <c r="A29" s="51"/>
      <c r="B29" s="52"/>
      <c r="C29" s="53"/>
      <c r="D29" s="54"/>
      <c r="E29" s="55"/>
      <c r="F29" s="55"/>
      <c r="G29" s="55"/>
      <c r="H29" s="55"/>
      <c r="I29" s="56"/>
      <c r="J29" s="28"/>
      <c r="K29" s="28"/>
      <c r="L29" s="28"/>
    </row>
    <row r="30" spans="1:15" s="19" customFormat="1" ht="24.75" customHeight="1">
      <c r="A30" s="171" t="s">
        <v>19</v>
      </c>
      <c r="B30" s="172"/>
      <c r="C30" s="172"/>
      <c r="D30" s="172"/>
      <c r="E30" s="172"/>
      <c r="F30" s="172"/>
      <c r="G30" s="172"/>
      <c r="H30" s="172"/>
      <c r="I30" s="173"/>
      <c r="J30" s="20"/>
      <c r="K30" s="20"/>
      <c r="L30" s="20"/>
    </row>
    <row r="31" spans="1:15" s="23" customFormat="1" ht="23.25" customHeight="1">
      <c r="A31" s="174" t="s">
        <v>32</v>
      </c>
      <c r="B31" s="175"/>
      <c r="C31" s="178" t="s">
        <v>33</v>
      </c>
      <c r="D31" s="179"/>
      <c r="E31" s="182" t="s">
        <v>34</v>
      </c>
      <c r="F31" s="183"/>
      <c r="G31" s="182" t="s">
        <v>35</v>
      </c>
      <c r="H31" s="183"/>
      <c r="I31" s="21" t="s">
        <v>2</v>
      </c>
      <c r="J31" s="22"/>
      <c r="K31" s="22"/>
      <c r="L31" s="22"/>
    </row>
    <row r="32" spans="1:15" s="23" customFormat="1" ht="23.25" customHeight="1">
      <c r="A32" s="176"/>
      <c r="B32" s="177"/>
      <c r="C32" s="180"/>
      <c r="D32" s="181"/>
      <c r="E32" s="21" t="s">
        <v>36</v>
      </c>
      <c r="F32" s="21" t="s">
        <v>37</v>
      </c>
      <c r="G32" s="21" t="s">
        <v>36</v>
      </c>
      <c r="H32" s="21" t="s">
        <v>37</v>
      </c>
      <c r="I32" s="21" t="s">
        <v>36</v>
      </c>
      <c r="J32" s="22"/>
      <c r="K32" s="22"/>
      <c r="L32" s="22"/>
    </row>
    <row r="33" spans="1:10" s="28" customFormat="1" ht="20.100000000000001" customHeight="1">
      <c r="A33" s="215">
        <v>4257</v>
      </c>
      <c r="B33" s="165" t="s">
        <v>50</v>
      </c>
      <c r="C33" s="57" t="s">
        <v>13</v>
      </c>
      <c r="D33" s="91" t="s">
        <v>14</v>
      </c>
      <c r="E33" s="58">
        <f>44334247+1229000+5000</f>
        <v>45568247</v>
      </c>
      <c r="F33" s="213">
        <v>164604</v>
      </c>
      <c r="G33" s="58">
        <f>109208221+850000</f>
        <v>110058221</v>
      </c>
      <c r="H33" s="213">
        <v>710610</v>
      </c>
      <c r="I33" s="58">
        <f>E33+G33</f>
        <v>155626468</v>
      </c>
      <c r="J33" s="67"/>
    </row>
    <row r="34" spans="1:10" s="28" customFormat="1" ht="20.100000000000001" customHeight="1">
      <c r="A34" s="216"/>
      <c r="B34" s="165"/>
      <c r="C34" s="57" t="s">
        <v>15</v>
      </c>
      <c r="D34" s="59" t="s">
        <v>16</v>
      </c>
      <c r="E34" s="58">
        <v>5926182</v>
      </c>
      <c r="F34" s="214"/>
      <c r="G34" s="58">
        <v>36575090</v>
      </c>
      <c r="H34" s="214"/>
      <c r="I34" s="58">
        <f t="shared" ref="I34:I70" si="4">E34+G34</f>
        <v>42501272</v>
      </c>
      <c r="J34" s="67"/>
    </row>
    <row r="35" spans="1:10" s="28" customFormat="1" ht="19.5" customHeight="1">
      <c r="A35" s="216"/>
      <c r="B35" s="124" t="s">
        <v>20</v>
      </c>
      <c r="C35" s="60" t="s">
        <v>13</v>
      </c>
      <c r="D35" s="61" t="s">
        <v>14</v>
      </c>
      <c r="E35" s="46">
        <f>874358</f>
        <v>874358</v>
      </c>
      <c r="F35" s="93">
        <v>748</v>
      </c>
      <c r="G35" s="46">
        <v>1250000</v>
      </c>
      <c r="H35" s="93">
        <v>1070</v>
      </c>
      <c r="I35" s="46">
        <f t="shared" si="4"/>
        <v>2124358</v>
      </c>
    </row>
    <row r="36" spans="1:10" s="28" customFormat="1" ht="20.100000000000001" hidden="1" customHeight="1">
      <c r="A36" s="216"/>
      <c r="B36" s="163" t="s">
        <v>21</v>
      </c>
      <c r="C36" s="57" t="s">
        <v>13</v>
      </c>
      <c r="D36" s="59" t="s">
        <v>14</v>
      </c>
      <c r="E36" s="58"/>
      <c r="F36" s="98"/>
      <c r="G36" s="58"/>
      <c r="H36" s="126"/>
      <c r="I36" s="58">
        <f t="shared" si="4"/>
        <v>0</v>
      </c>
    </row>
    <row r="37" spans="1:10" s="28" customFormat="1" ht="20.100000000000001" hidden="1" customHeight="1">
      <c r="A37" s="216"/>
      <c r="B37" s="164"/>
      <c r="C37" s="57" t="s">
        <v>15</v>
      </c>
      <c r="D37" s="59" t="s">
        <v>16</v>
      </c>
      <c r="E37" s="58"/>
      <c r="F37" s="98"/>
      <c r="G37" s="58"/>
      <c r="H37" s="126"/>
      <c r="I37" s="58">
        <f t="shared" si="4"/>
        <v>0</v>
      </c>
    </row>
    <row r="38" spans="1:10" s="33" customFormat="1" ht="20.100000000000001" hidden="1" customHeight="1">
      <c r="A38" s="216"/>
      <c r="B38" s="163" t="s">
        <v>22</v>
      </c>
      <c r="C38" s="57" t="s">
        <v>13</v>
      </c>
      <c r="D38" s="59" t="s">
        <v>14</v>
      </c>
      <c r="E38" s="58"/>
      <c r="F38" s="98"/>
      <c r="G38" s="58"/>
      <c r="H38" s="126"/>
      <c r="I38" s="58">
        <f t="shared" si="4"/>
        <v>0</v>
      </c>
    </row>
    <row r="39" spans="1:10" s="33" customFormat="1" ht="20.100000000000001" hidden="1" customHeight="1">
      <c r="A39" s="216"/>
      <c r="B39" s="165"/>
      <c r="C39" s="57" t="s">
        <v>15</v>
      </c>
      <c r="D39" s="59" t="s">
        <v>16</v>
      </c>
      <c r="E39" s="58"/>
      <c r="F39" s="98"/>
      <c r="G39" s="58"/>
      <c r="H39" s="126"/>
      <c r="I39" s="58">
        <f t="shared" si="4"/>
        <v>0</v>
      </c>
    </row>
    <row r="40" spans="1:10" s="28" customFormat="1" ht="20.100000000000001" hidden="1" customHeight="1">
      <c r="A40" s="216"/>
      <c r="B40" s="163" t="s">
        <v>23</v>
      </c>
      <c r="C40" s="57" t="s">
        <v>13</v>
      </c>
      <c r="D40" s="59" t="s">
        <v>14</v>
      </c>
      <c r="E40" s="58"/>
      <c r="F40" s="98"/>
      <c r="G40" s="58"/>
      <c r="H40" s="126"/>
      <c r="I40" s="58">
        <f t="shared" si="4"/>
        <v>0</v>
      </c>
    </row>
    <row r="41" spans="1:10" s="28" customFormat="1" ht="20.100000000000001" hidden="1" customHeight="1">
      <c r="A41" s="216"/>
      <c r="B41" s="164"/>
      <c r="C41" s="57" t="s">
        <v>15</v>
      </c>
      <c r="D41" s="59" t="s">
        <v>16</v>
      </c>
      <c r="E41" s="58"/>
      <c r="F41" s="98"/>
      <c r="G41" s="58"/>
      <c r="H41" s="126"/>
      <c r="I41" s="58">
        <f t="shared" si="4"/>
        <v>0</v>
      </c>
    </row>
    <row r="42" spans="1:10" s="28" customFormat="1" ht="20.100000000000001" customHeight="1">
      <c r="A42" s="216"/>
      <c r="B42" s="166" t="s">
        <v>57</v>
      </c>
      <c r="C42" s="57" t="s">
        <v>13</v>
      </c>
      <c r="D42" s="59" t="s">
        <v>14</v>
      </c>
      <c r="E42" s="58"/>
      <c r="F42" s="98"/>
      <c r="G42" s="58">
        <v>26319581</v>
      </c>
      <c r="H42" s="126">
        <v>79375</v>
      </c>
      <c r="I42" s="58">
        <f t="shared" si="4"/>
        <v>26319581</v>
      </c>
    </row>
    <row r="43" spans="1:10" s="28" customFormat="1" ht="20.100000000000001" hidden="1" customHeight="1">
      <c r="A43" s="216"/>
      <c r="B43" s="166"/>
      <c r="C43" s="57" t="s">
        <v>15</v>
      </c>
      <c r="D43" s="59" t="s">
        <v>16</v>
      </c>
      <c r="E43" s="58"/>
      <c r="F43" s="98"/>
      <c r="G43" s="58"/>
      <c r="H43" s="126"/>
      <c r="I43" s="58">
        <f t="shared" si="4"/>
        <v>0</v>
      </c>
    </row>
    <row r="44" spans="1:10" s="28" customFormat="1" ht="20.100000000000001" customHeight="1">
      <c r="A44" s="216"/>
      <c r="B44" s="207" t="s">
        <v>24</v>
      </c>
      <c r="C44" s="60" t="s">
        <v>13</v>
      </c>
      <c r="D44" s="61" t="s">
        <v>14</v>
      </c>
      <c r="E44" s="46"/>
      <c r="F44" s="197">
        <v>160</v>
      </c>
      <c r="G44" s="46"/>
      <c r="H44" s="197"/>
      <c r="I44" s="46">
        <f t="shared" si="4"/>
        <v>0</v>
      </c>
    </row>
    <row r="45" spans="1:10" s="28" customFormat="1" ht="19.5" customHeight="1">
      <c r="A45" s="216"/>
      <c r="B45" s="208"/>
      <c r="C45" s="60" t="s">
        <v>15</v>
      </c>
      <c r="D45" s="61" t="s">
        <v>16</v>
      </c>
      <c r="E45" s="46">
        <v>1106000</v>
      </c>
      <c r="F45" s="198"/>
      <c r="G45" s="46"/>
      <c r="H45" s="198"/>
      <c r="I45" s="46">
        <f t="shared" si="4"/>
        <v>1106000</v>
      </c>
    </row>
    <row r="46" spans="1:10" s="28" customFormat="1" ht="29.1" customHeight="1">
      <c r="A46" s="216"/>
      <c r="B46" s="166" t="s">
        <v>26</v>
      </c>
      <c r="C46" s="57" t="s">
        <v>13</v>
      </c>
      <c r="D46" s="59" t="s">
        <v>14</v>
      </c>
      <c r="E46" s="58">
        <v>1835253</v>
      </c>
      <c r="F46" s="98">
        <v>411</v>
      </c>
      <c r="G46" s="58"/>
      <c r="H46" s="126"/>
      <c r="I46" s="58">
        <f t="shared" si="4"/>
        <v>1835253</v>
      </c>
    </row>
    <row r="47" spans="1:10" s="28" customFormat="1" ht="15" hidden="1" customHeight="1">
      <c r="A47" s="216"/>
      <c r="B47" s="166"/>
      <c r="C47" s="57" t="s">
        <v>15</v>
      </c>
      <c r="D47" s="59" t="s">
        <v>16</v>
      </c>
      <c r="E47" s="58"/>
      <c r="F47" s="98"/>
      <c r="G47" s="58"/>
      <c r="H47" s="126"/>
      <c r="I47" s="58">
        <f t="shared" si="4"/>
        <v>0</v>
      </c>
    </row>
    <row r="48" spans="1:10" s="90" customFormat="1" ht="20.100000000000001" customHeight="1">
      <c r="A48" s="216"/>
      <c r="B48" s="211" t="s">
        <v>25</v>
      </c>
      <c r="C48" s="60" t="s">
        <v>13</v>
      </c>
      <c r="D48" s="62" t="s">
        <v>14</v>
      </c>
      <c r="E48" s="63">
        <v>7828215</v>
      </c>
      <c r="F48" s="209">
        <v>160</v>
      </c>
      <c r="G48" s="63">
        <v>13353148</v>
      </c>
      <c r="H48" s="209">
        <v>104</v>
      </c>
      <c r="I48" s="46">
        <f t="shared" si="4"/>
        <v>21181363</v>
      </c>
      <c r="J48" s="159"/>
    </row>
    <row r="49" spans="1:10" s="90" customFormat="1" ht="20.100000000000001" customHeight="1">
      <c r="A49" s="216"/>
      <c r="B49" s="212"/>
      <c r="C49" s="60" t="s">
        <v>15</v>
      </c>
      <c r="D49" s="62" t="s">
        <v>16</v>
      </c>
      <c r="E49" s="63">
        <v>8998590</v>
      </c>
      <c r="F49" s="210"/>
      <c r="G49" s="63">
        <v>4443760</v>
      </c>
      <c r="H49" s="210"/>
      <c r="I49" s="46">
        <f t="shared" si="4"/>
        <v>13442350</v>
      </c>
    </row>
    <row r="50" spans="1:10" s="90" customFormat="1" ht="20.100000000000001" customHeight="1">
      <c r="A50" s="216"/>
      <c r="B50" s="217" t="s">
        <v>80</v>
      </c>
      <c r="C50" s="104" t="s">
        <v>13</v>
      </c>
      <c r="D50" s="91" t="s">
        <v>14</v>
      </c>
      <c r="E50" s="107">
        <v>4704400</v>
      </c>
      <c r="F50" s="204">
        <v>9</v>
      </c>
      <c r="G50" s="107">
        <v>30000</v>
      </c>
      <c r="H50" s="204">
        <v>104</v>
      </c>
      <c r="I50" s="58">
        <f t="shared" si="4"/>
        <v>4734400</v>
      </c>
      <c r="J50" s="159"/>
    </row>
    <row r="51" spans="1:10" s="90" customFormat="1" ht="20.100000000000001" customHeight="1">
      <c r="A51" s="216"/>
      <c r="B51" s="218"/>
      <c r="C51" s="104" t="s">
        <v>15</v>
      </c>
      <c r="D51" s="59" t="s">
        <v>16</v>
      </c>
      <c r="E51" s="107">
        <v>4586000</v>
      </c>
      <c r="F51" s="205"/>
      <c r="G51" s="107">
        <v>4121000</v>
      </c>
      <c r="H51" s="205"/>
      <c r="I51" s="58">
        <f t="shared" si="4"/>
        <v>8707000</v>
      </c>
    </row>
    <row r="52" spans="1:10" s="90" customFormat="1" ht="29.1" customHeight="1">
      <c r="A52" s="118"/>
      <c r="B52" s="140" t="s">
        <v>61</v>
      </c>
      <c r="C52" s="60" t="s">
        <v>13</v>
      </c>
      <c r="D52" s="62" t="s">
        <v>14</v>
      </c>
      <c r="E52" s="63">
        <v>265855</v>
      </c>
      <c r="F52" s="117">
        <v>1</v>
      </c>
      <c r="G52" s="63"/>
      <c r="H52" s="137"/>
      <c r="I52" s="46">
        <f t="shared" si="4"/>
        <v>265855</v>
      </c>
    </row>
    <row r="53" spans="1:10" s="90" customFormat="1" ht="20.100000000000001" customHeight="1">
      <c r="A53" s="131"/>
      <c r="B53" s="217" t="s">
        <v>76</v>
      </c>
      <c r="C53" s="104" t="s">
        <v>13</v>
      </c>
      <c r="D53" s="91" t="s">
        <v>14</v>
      </c>
      <c r="E53" s="107">
        <v>8607488</v>
      </c>
      <c r="F53" s="204">
        <v>64</v>
      </c>
      <c r="G53" s="107">
        <v>37449774</v>
      </c>
      <c r="H53" s="204">
        <v>18</v>
      </c>
      <c r="I53" s="58">
        <f t="shared" si="4"/>
        <v>46057262</v>
      </c>
      <c r="J53" s="159"/>
    </row>
    <row r="54" spans="1:10" s="139" customFormat="1" ht="20.100000000000001" customHeight="1">
      <c r="A54" s="138"/>
      <c r="B54" s="222"/>
      <c r="C54" s="104" t="s">
        <v>15</v>
      </c>
      <c r="D54" s="59" t="s">
        <v>16</v>
      </c>
      <c r="E54" s="107">
        <v>1554066</v>
      </c>
      <c r="F54" s="205"/>
      <c r="G54" s="107">
        <v>1662910</v>
      </c>
      <c r="H54" s="205"/>
      <c r="I54" s="58">
        <f t="shared" si="4"/>
        <v>3216976</v>
      </c>
    </row>
    <row r="55" spans="1:10" s="139" customFormat="1" ht="27.75" customHeight="1">
      <c r="A55" s="138"/>
      <c r="B55" s="129" t="s">
        <v>62</v>
      </c>
      <c r="C55" s="60" t="s">
        <v>13</v>
      </c>
      <c r="D55" s="62" t="s">
        <v>14</v>
      </c>
      <c r="E55" s="63"/>
      <c r="F55" s="128"/>
      <c r="G55" s="63">
        <v>288126</v>
      </c>
      <c r="H55" s="137">
        <v>1</v>
      </c>
      <c r="I55" s="46">
        <f t="shared" si="4"/>
        <v>288126</v>
      </c>
    </row>
    <row r="56" spans="1:10" s="90" customFormat="1" ht="33.950000000000003" customHeight="1">
      <c r="A56" s="202" t="s">
        <v>42</v>
      </c>
      <c r="B56" s="156" t="s">
        <v>79</v>
      </c>
      <c r="C56" s="104" t="s">
        <v>13</v>
      </c>
      <c r="D56" s="106" t="s">
        <v>14</v>
      </c>
      <c r="E56" s="107">
        <v>53000</v>
      </c>
      <c r="F56" s="130">
        <v>1</v>
      </c>
      <c r="G56" s="107">
        <v>60000</v>
      </c>
      <c r="H56" s="136">
        <v>1</v>
      </c>
      <c r="I56" s="105">
        <f t="shared" si="4"/>
        <v>113000</v>
      </c>
    </row>
    <row r="57" spans="1:10" s="90" customFormat="1" ht="17.100000000000001" customHeight="1">
      <c r="A57" s="203"/>
      <c r="B57" s="125" t="s">
        <v>78</v>
      </c>
      <c r="C57" s="60" t="s">
        <v>13</v>
      </c>
      <c r="D57" s="62" t="s">
        <v>14</v>
      </c>
      <c r="E57" s="63">
        <v>30000</v>
      </c>
      <c r="F57" s="128">
        <v>1</v>
      </c>
      <c r="G57" s="63">
        <v>378000</v>
      </c>
      <c r="H57" s="127">
        <v>17</v>
      </c>
      <c r="I57" s="46">
        <f t="shared" si="4"/>
        <v>408000</v>
      </c>
    </row>
    <row r="58" spans="1:10" s="28" customFormat="1" ht="17.100000000000001" customHeight="1">
      <c r="A58" s="167" t="s">
        <v>54</v>
      </c>
      <c r="B58" s="206" t="s">
        <v>55</v>
      </c>
      <c r="C58" s="104" t="s">
        <v>13</v>
      </c>
      <c r="D58" s="149" t="s">
        <v>14</v>
      </c>
      <c r="E58" s="105">
        <v>1000</v>
      </c>
      <c r="F58" s="184">
        <v>1000</v>
      </c>
      <c r="G58" s="105"/>
      <c r="H58" s="184"/>
      <c r="I58" s="105">
        <f t="shared" si="4"/>
        <v>1000</v>
      </c>
    </row>
    <row r="59" spans="1:10" s="28" customFormat="1" ht="17.100000000000001" hidden="1" customHeight="1">
      <c r="A59" s="167"/>
      <c r="B59" s="206"/>
      <c r="C59" s="104" t="s">
        <v>15</v>
      </c>
      <c r="D59" s="149" t="s">
        <v>16</v>
      </c>
      <c r="E59" s="105"/>
      <c r="F59" s="184"/>
      <c r="G59" s="105"/>
      <c r="H59" s="184"/>
      <c r="I59" s="105">
        <f t="shared" si="4"/>
        <v>0</v>
      </c>
    </row>
    <row r="60" spans="1:10" s="28" customFormat="1" ht="17.100000000000001" hidden="1" customHeight="1">
      <c r="A60" s="167"/>
      <c r="B60" s="147" t="s">
        <v>56</v>
      </c>
      <c r="C60" s="104" t="s">
        <v>13</v>
      </c>
      <c r="D60" s="149" t="s">
        <v>14</v>
      </c>
      <c r="E60" s="105"/>
      <c r="F60" s="143"/>
      <c r="G60" s="105"/>
      <c r="H60" s="143"/>
      <c r="I60" s="105">
        <f t="shared" si="4"/>
        <v>0</v>
      </c>
    </row>
    <row r="61" spans="1:10" s="28" customFormat="1" ht="20.100000000000001" customHeight="1">
      <c r="A61" s="144">
        <v>4224</v>
      </c>
      <c r="B61" s="124" t="s">
        <v>27</v>
      </c>
      <c r="C61" s="108" t="s">
        <v>13</v>
      </c>
      <c r="D61" s="109" t="s">
        <v>14</v>
      </c>
      <c r="E61" s="110">
        <v>5000</v>
      </c>
      <c r="F61" s="93">
        <v>18</v>
      </c>
      <c r="G61" s="110"/>
      <c r="H61" s="93"/>
      <c r="I61" s="110">
        <f t="shared" si="4"/>
        <v>5000</v>
      </c>
    </row>
    <row r="62" spans="1:10" s="28" customFormat="1" ht="33.950000000000003" customHeight="1">
      <c r="A62" s="219" t="s">
        <v>60</v>
      </c>
      <c r="B62" s="145" t="s">
        <v>63</v>
      </c>
      <c r="C62" s="104" t="s">
        <v>15</v>
      </c>
      <c r="D62" s="150" t="s">
        <v>16</v>
      </c>
      <c r="E62" s="142">
        <v>9512000</v>
      </c>
      <c r="F62" s="151">
        <v>0.32019999999999998</v>
      </c>
      <c r="G62" s="142"/>
      <c r="H62" s="143"/>
      <c r="I62" s="142">
        <f t="shared" si="4"/>
        <v>9512000</v>
      </c>
    </row>
    <row r="63" spans="1:10" s="28" customFormat="1" ht="33.950000000000003" customHeight="1">
      <c r="A63" s="220"/>
      <c r="B63" s="124" t="s">
        <v>64</v>
      </c>
      <c r="C63" s="60" t="s">
        <v>15</v>
      </c>
      <c r="D63" s="157" t="s">
        <v>16</v>
      </c>
      <c r="E63" s="110"/>
      <c r="F63" s="93"/>
      <c r="G63" s="110">
        <v>5000000</v>
      </c>
      <c r="H63" s="152">
        <v>0.18440000000000001</v>
      </c>
      <c r="I63" s="110">
        <f t="shared" si="4"/>
        <v>5000000</v>
      </c>
    </row>
    <row r="64" spans="1:10" s="28" customFormat="1" ht="33.950000000000003" customHeight="1">
      <c r="A64" s="220"/>
      <c r="B64" s="145" t="s">
        <v>65</v>
      </c>
      <c r="C64" s="141" t="s">
        <v>15</v>
      </c>
      <c r="D64" s="150" t="s">
        <v>16</v>
      </c>
      <c r="E64" s="142"/>
      <c r="F64" s="143"/>
      <c r="G64" s="142">
        <v>2020047</v>
      </c>
      <c r="H64" s="151">
        <v>5.1299999999999998E-2</v>
      </c>
      <c r="I64" s="142">
        <f t="shared" si="4"/>
        <v>2020047</v>
      </c>
    </row>
    <row r="65" spans="1:238" s="28" customFormat="1" ht="33.950000000000003" customHeight="1">
      <c r="A65" s="220"/>
      <c r="B65" s="124" t="s">
        <v>66</v>
      </c>
      <c r="C65" s="60" t="s">
        <v>15</v>
      </c>
      <c r="D65" s="157" t="s">
        <v>16</v>
      </c>
      <c r="E65" s="110"/>
      <c r="F65" s="93"/>
      <c r="G65" s="110">
        <v>1583000</v>
      </c>
      <c r="H65" s="152">
        <v>0.16669999999999999</v>
      </c>
      <c r="I65" s="110">
        <f t="shared" si="4"/>
        <v>1583000</v>
      </c>
    </row>
    <row r="66" spans="1:238" s="28" customFormat="1" ht="33.950000000000003" customHeight="1">
      <c r="A66" s="220"/>
      <c r="B66" s="145" t="s">
        <v>67</v>
      </c>
      <c r="C66" s="141" t="s">
        <v>15</v>
      </c>
      <c r="D66" s="150" t="s">
        <v>16</v>
      </c>
      <c r="E66" s="142"/>
      <c r="F66" s="143"/>
      <c r="G66" s="142">
        <v>30000</v>
      </c>
      <c r="H66" s="151">
        <v>4.8999999999999998E-3</v>
      </c>
      <c r="I66" s="142">
        <f t="shared" si="4"/>
        <v>30000</v>
      </c>
    </row>
    <row r="67" spans="1:238" s="28" customFormat="1" ht="33.950000000000003" customHeight="1">
      <c r="A67" s="220"/>
      <c r="B67" s="124" t="s">
        <v>68</v>
      </c>
      <c r="C67" s="60" t="s">
        <v>15</v>
      </c>
      <c r="D67" s="157" t="s">
        <v>16</v>
      </c>
      <c r="E67" s="110"/>
      <c r="F67" s="93"/>
      <c r="G67" s="110">
        <v>1896877</v>
      </c>
      <c r="H67" s="152">
        <v>0.24390000000000001</v>
      </c>
      <c r="I67" s="110">
        <f t="shared" si="4"/>
        <v>1896877</v>
      </c>
    </row>
    <row r="68" spans="1:238" s="28" customFormat="1" ht="33.950000000000003" customHeight="1">
      <c r="A68" s="220"/>
      <c r="B68" s="145" t="s">
        <v>69</v>
      </c>
      <c r="C68" s="141" t="s">
        <v>15</v>
      </c>
      <c r="D68" s="150" t="s">
        <v>16</v>
      </c>
      <c r="E68" s="142"/>
      <c r="F68" s="143"/>
      <c r="G68" s="142">
        <v>320000</v>
      </c>
      <c r="H68" s="151">
        <v>0.27879999999999999</v>
      </c>
      <c r="I68" s="142">
        <f t="shared" si="4"/>
        <v>320000</v>
      </c>
    </row>
    <row r="69" spans="1:238" s="28" customFormat="1" ht="33.950000000000003" customHeight="1">
      <c r="A69" s="220"/>
      <c r="B69" s="124" t="s">
        <v>70</v>
      </c>
      <c r="C69" s="60" t="s">
        <v>15</v>
      </c>
      <c r="D69" s="157" t="s">
        <v>16</v>
      </c>
      <c r="E69" s="110"/>
      <c r="F69" s="93"/>
      <c r="G69" s="110">
        <v>1437661</v>
      </c>
      <c r="H69" s="152">
        <v>5.8200000000000002E-2</v>
      </c>
      <c r="I69" s="110">
        <f t="shared" si="4"/>
        <v>1437661</v>
      </c>
    </row>
    <row r="70" spans="1:238" s="28" customFormat="1" ht="33.950000000000003" customHeight="1">
      <c r="A70" s="221"/>
      <c r="B70" s="145" t="s">
        <v>71</v>
      </c>
      <c r="C70" s="141" t="s">
        <v>15</v>
      </c>
      <c r="D70" s="150" t="s">
        <v>16</v>
      </c>
      <c r="E70" s="142"/>
      <c r="F70" s="143"/>
      <c r="G70" s="142">
        <v>2680000</v>
      </c>
      <c r="H70" s="151">
        <v>0.17649999999999999</v>
      </c>
      <c r="I70" s="142">
        <f t="shared" si="4"/>
        <v>2680000</v>
      </c>
    </row>
    <row r="71" spans="1:238" s="29" customFormat="1" ht="17.100000000000001" customHeight="1">
      <c r="A71" s="168" t="s">
        <v>28</v>
      </c>
      <c r="B71" s="169"/>
      <c r="C71" s="169"/>
      <c r="D71" s="170"/>
      <c r="E71" s="37">
        <f>SUM(E33:E70)</f>
        <v>101455654</v>
      </c>
      <c r="F71" s="88"/>
      <c r="G71" s="37">
        <f>SUM(G33:G70)</f>
        <v>250957195</v>
      </c>
      <c r="H71" s="88"/>
      <c r="I71" s="37">
        <f>SUM(I33:I70)</f>
        <v>352412849</v>
      </c>
      <c r="J71" s="155"/>
      <c r="K71" s="33"/>
      <c r="L71" s="33"/>
      <c r="M71" s="34"/>
      <c r="N71" s="34"/>
      <c r="O71" s="34"/>
    </row>
    <row r="72" spans="1:238" s="19" customFormat="1" ht="17.100000000000001" customHeight="1">
      <c r="A72" s="223"/>
      <c r="B72" s="223"/>
      <c r="C72" s="223"/>
      <c r="D72" s="223"/>
      <c r="E72" s="223"/>
      <c r="F72" s="223"/>
      <c r="G72" s="223"/>
      <c r="H72" s="223"/>
      <c r="I72" s="223"/>
      <c r="J72" s="20"/>
      <c r="K72" s="20"/>
      <c r="L72" s="20"/>
    </row>
    <row r="73" spans="1:238" s="19" customFormat="1" ht="20.25" customHeight="1">
      <c r="A73" s="171" t="s">
        <v>29</v>
      </c>
      <c r="B73" s="172"/>
      <c r="C73" s="172"/>
      <c r="D73" s="172"/>
      <c r="E73" s="172"/>
      <c r="F73" s="172"/>
      <c r="G73" s="172"/>
      <c r="H73" s="172"/>
      <c r="I73" s="173"/>
      <c r="J73" s="20"/>
      <c r="K73" s="20"/>
      <c r="L73" s="20"/>
    </row>
    <row r="74" spans="1:238" s="23" customFormat="1" ht="23.25" customHeight="1">
      <c r="A74" s="174" t="s">
        <v>32</v>
      </c>
      <c r="B74" s="175"/>
      <c r="C74" s="178" t="s">
        <v>33</v>
      </c>
      <c r="D74" s="179"/>
      <c r="E74" s="182" t="s">
        <v>34</v>
      </c>
      <c r="F74" s="183"/>
      <c r="G74" s="182" t="s">
        <v>35</v>
      </c>
      <c r="H74" s="183"/>
      <c r="I74" s="21" t="s">
        <v>2</v>
      </c>
      <c r="J74" s="22"/>
      <c r="K74" s="22"/>
      <c r="L74" s="22"/>
    </row>
    <row r="75" spans="1:238" s="23" customFormat="1" ht="23.25" customHeight="1">
      <c r="A75" s="176"/>
      <c r="B75" s="177"/>
      <c r="C75" s="180"/>
      <c r="D75" s="181"/>
      <c r="E75" s="21" t="s">
        <v>36</v>
      </c>
      <c r="F75" s="21" t="s">
        <v>37</v>
      </c>
      <c r="G75" s="21" t="s">
        <v>36</v>
      </c>
      <c r="H75" s="21" t="s">
        <v>37</v>
      </c>
      <c r="I75" s="21" t="s">
        <v>36</v>
      </c>
      <c r="J75" s="22"/>
      <c r="K75" s="22"/>
      <c r="L75" s="22"/>
    </row>
    <row r="76" spans="1:238" s="65" customFormat="1" ht="33" customHeight="1">
      <c r="A76" s="144" t="s">
        <v>72</v>
      </c>
      <c r="B76" s="145" t="s">
        <v>73</v>
      </c>
      <c r="C76" s="104" t="s">
        <v>74</v>
      </c>
      <c r="D76" s="150" t="s">
        <v>75</v>
      </c>
      <c r="E76" s="142">
        <v>11126869</v>
      </c>
      <c r="F76" s="143">
        <v>1</v>
      </c>
      <c r="G76" s="142"/>
      <c r="H76" s="143"/>
      <c r="I76" s="142">
        <f t="shared" ref="I76" si="5">E76+G76</f>
        <v>11126869</v>
      </c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</row>
    <row r="77" spans="1:238" s="29" customFormat="1" ht="23.25" customHeight="1">
      <c r="A77" s="168" t="s">
        <v>30</v>
      </c>
      <c r="B77" s="169"/>
      <c r="C77" s="169"/>
      <c r="D77" s="170"/>
      <c r="E77" s="37">
        <f>SUM(E76:E76)</f>
        <v>11126869</v>
      </c>
      <c r="F77" s="88"/>
      <c r="G77" s="37">
        <f>SUM(G76:G76)</f>
        <v>0</v>
      </c>
      <c r="H77" s="88"/>
      <c r="I77" s="37">
        <f>SUM(I76:I76)</f>
        <v>11126869</v>
      </c>
      <c r="J77" s="33"/>
      <c r="K77" s="33"/>
      <c r="L77" s="33"/>
      <c r="M77" s="34"/>
      <c r="N77" s="34"/>
      <c r="O77" s="34"/>
    </row>
    <row r="78" spans="1:238" s="34" customFormat="1" ht="17.25" customHeight="1">
      <c r="A78" s="94"/>
      <c r="B78" s="95"/>
      <c r="C78" s="95"/>
      <c r="D78" s="95"/>
      <c r="E78" s="96"/>
      <c r="F78" s="96"/>
      <c r="G78" s="96"/>
      <c r="H78" s="96"/>
      <c r="I78" s="97"/>
      <c r="J78" s="33"/>
      <c r="K78" s="33"/>
      <c r="L78" s="33"/>
    </row>
    <row r="79" spans="1:238" s="29" customFormat="1" ht="18.75" customHeight="1">
      <c r="A79" s="171" t="s">
        <v>51</v>
      </c>
      <c r="B79" s="172"/>
      <c r="C79" s="172"/>
      <c r="D79" s="172"/>
      <c r="E79" s="172"/>
      <c r="F79" s="172"/>
      <c r="G79" s="172"/>
      <c r="H79" s="172"/>
      <c r="I79" s="173"/>
      <c r="J79" s="33"/>
      <c r="K79" s="33"/>
      <c r="L79" s="33"/>
      <c r="M79" s="34"/>
      <c r="N79" s="34"/>
      <c r="O79" s="34"/>
    </row>
    <row r="80" spans="1:238" s="23" customFormat="1" ht="23.25" customHeight="1">
      <c r="A80" s="174" t="s">
        <v>32</v>
      </c>
      <c r="B80" s="175"/>
      <c r="C80" s="178" t="s">
        <v>33</v>
      </c>
      <c r="D80" s="179"/>
      <c r="E80" s="182" t="s">
        <v>34</v>
      </c>
      <c r="F80" s="183"/>
      <c r="G80" s="182" t="s">
        <v>35</v>
      </c>
      <c r="H80" s="183"/>
      <c r="I80" s="21" t="s">
        <v>2</v>
      </c>
      <c r="J80" s="22"/>
      <c r="K80" s="22"/>
      <c r="L80" s="22"/>
    </row>
    <row r="81" spans="1:227" s="23" customFormat="1" ht="23.25" customHeight="1">
      <c r="A81" s="176"/>
      <c r="B81" s="177"/>
      <c r="C81" s="180"/>
      <c r="D81" s="181"/>
      <c r="E81" s="21" t="s">
        <v>36</v>
      </c>
      <c r="F81" s="21" t="s">
        <v>37</v>
      </c>
      <c r="G81" s="21" t="s">
        <v>36</v>
      </c>
      <c r="H81" s="21" t="s">
        <v>37</v>
      </c>
      <c r="I81" s="21" t="s">
        <v>36</v>
      </c>
      <c r="J81" s="22"/>
      <c r="K81" s="22"/>
      <c r="L81" s="22"/>
    </row>
    <row r="82" spans="1:227" s="112" customFormat="1" ht="38.25" hidden="1" customHeight="1">
      <c r="A82" s="119" t="s">
        <v>58</v>
      </c>
      <c r="B82" s="120" t="s">
        <v>59</v>
      </c>
      <c r="C82" s="121" t="s">
        <v>5</v>
      </c>
      <c r="D82" s="122" t="s">
        <v>6</v>
      </c>
      <c r="E82" s="27"/>
      <c r="F82" s="123"/>
      <c r="G82" s="123"/>
      <c r="H82" s="123"/>
      <c r="I82" s="27">
        <f t="shared" ref="I82" si="6">E82+G82</f>
        <v>0</v>
      </c>
      <c r="J82" s="111"/>
      <c r="K82" s="111"/>
      <c r="L82" s="111"/>
    </row>
    <row r="83" spans="1:227" s="28" customFormat="1" ht="24" customHeight="1">
      <c r="A83" s="146" t="s">
        <v>47</v>
      </c>
      <c r="B83" s="147" t="s">
        <v>52</v>
      </c>
      <c r="C83" s="148" t="s">
        <v>13</v>
      </c>
      <c r="D83" s="149" t="s">
        <v>14</v>
      </c>
      <c r="E83" s="105">
        <v>27500</v>
      </c>
      <c r="F83" s="143">
        <v>1</v>
      </c>
      <c r="G83" s="105"/>
      <c r="H83" s="105"/>
      <c r="I83" s="105">
        <f t="shared" ref="I83" si="7">E83+G83</f>
        <v>27500</v>
      </c>
    </row>
    <row r="84" spans="1:227" s="29" customFormat="1" ht="23.25" customHeight="1">
      <c r="A84" s="168" t="s">
        <v>53</v>
      </c>
      <c r="B84" s="169"/>
      <c r="C84" s="169"/>
      <c r="D84" s="170"/>
      <c r="E84" s="37">
        <f>E82+E83</f>
        <v>27500</v>
      </c>
      <c r="F84" s="88"/>
      <c r="G84" s="37">
        <f>G82+G83</f>
        <v>0</v>
      </c>
      <c r="H84" s="88"/>
      <c r="I84" s="37">
        <f>I82+I83</f>
        <v>27500</v>
      </c>
      <c r="J84" s="33"/>
      <c r="K84" s="33"/>
      <c r="L84" s="33"/>
      <c r="M84" s="34"/>
      <c r="N84" s="34"/>
      <c r="O84" s="34"/>
    </row>
    <row r="85" spans="1:227" s="112" customFormat="1" ht="13.5" customHeight="1">
      <c r="A85" s="113"/>
      <c r="B85" s="114"/>
      <c r="C85" s="114"/>
      <c r="D85" s="114"/>
      <c r="E85" s="115"/>
      <c r="F85" s="115"/>
      <c r="G85" s="115"/>
      <c r="H85" s="115"/>
      <c r="I85" s="116"/>
      <c r="J85" s="111"/>
      <c r="K85" s="111"/>
      <c r="L85" s="111"/>
    </row>
    <row r="86" spans="1:227" s="29" customFormat="1" ht="15.75" customHeight="1">
      <c r="A86" s="185"/>
      <c r="B86" s="185"/>
      <c r="C86" s="69"/>
      <c r="D86" s="69"/>
      <c r="E86" s="70"/>
      <c r="F86" s="70"/>
      <c r="G86" s="70"/>
      <c r="H86" s="70"/>
      <c r="I86" s="71"/>
      <c r="J86" s="28"/>
      <c r="K86" s="28"/>
      <c r="L86" s="28"/>
    </row>
    <row r="87" spans="1:227" s="68" customFormat="1" ht="20.25" customHeight="1">
      <c r="A87" s="160" t="s">
        <v>31</v>
      </c>
      <c r="B87" s="161"/>
      <c r="C87" s="161"/>
      <c r="D87" s="162"/>
      <c r="E87" s="66">
        <f>E16+E28+E71+E77+E84</f>
        <v>826437734</v>
      </c>
      <c r="F87" s="89"/>
      <c r="G87" s="66">
        <f>G16+G28+G71+G77+G84</f>
        <v>2150241622</v>
      </c>
      <c r="H87" s="89"/>
      <c r="I87" s="66">
        <f>I16+I28+I71+I77+I84</f>
        <v>2976679356</v>
      </c>
      <c r="J87" s="67"/>
      <c r="K87" s="28"/>
      <c r="L87" s="28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</row>
    <row r="88" spans="1:227" s="73" customFormat="1">
      <c r="C88" s="74"/>
      <c r="D88" s="75"/>
    </row>
    <row r="89" spans="1:227" s="73" customFormat="1">
      <c r="C89" s="74"/>
      <c r="D89" s="75"/>
      <c r="E89" s="153"/>
      <c r="F89" s="153"/>
      <c r="G89" s="153"/>
      <c r="H89" s="153"/>
      <c r="I89" s="153"/>
    </row>
    <row r="90" spans="1:227" s="73" customFormat="1">
      <c r="C90" s="74"/>
      <c r="D90" s="75"/>
      <c r="E90" s="153"/>
      <c r="F90" s="153"/>
      <c r="G90" s="153"/>
      <c r="H90" s="153"/>
      <c r="I90" s="153"/>
    </row>
    <row r="91" spans="1:227" s="73" customFormat="1">
      <c r="C91" s="74"/>
      <c r="D91" s="75"/>
      <c r="E91" s="153"/>
      <c r="F91" s="153"/>
      <c r="G91" s="153"/>
      <c r="H91" s="153"/>
      <c r="I91" s="153"/>
    </row>
    <row r="92" spans="1:227" s="73" customFormat="1">
      <c r="C92" s="74"/>
      <c r="D92" s="75"/>
      <c r="E92" s="154"/>
      <c r="G92" s="153"/>
    </row>
    <row r="93" spans="1:227" s="73" customFormat="1">
      <c r="C93" s="74"/>
      <c r="D93" s="75"/>
      <c r="E93" s="154"/>
      <c r="G93" s="154"/>
    </row>
    <row r="94" spans="1:227" s="73" customFormat="1">
      <c r="C94" s="74"/>
      <c r="D94" s="75"/>
      <c r="E94" s="154"/>
      <c r="G94" s="154"/>
    </row>
    <row r="95" spans="1:227" s="73" customFormat="1">
      <c r="C95" s="74"/>
      <c r="D95" s="75"/>
    </row>
    <row r="96" spans="1:227" s="73" customFormat="1">
      <c r="C96" s="74"/>
      <c r="D96" s="75"/>
      <c r="E96" s="83"/>
      <c r="G96" s="83"/>
    </row>
    <row r="97" spans="3:5" s="73" customFormat="1">
      <c r="C97" s="74"/>
      <c r="D97" s="75"/>
      <c r="E97" s="158"/>
    </row>
    <row r="98" spans="3:5" s="73" customFormat="1">
      <c r="C98" s="74"/>
      <c r="D98" s="75"/>
    </row>
    <row r="99" spans="3:5" s="73" customFormat="1">
      <c r="C99" s="74"/>
      <c r="D99" s="75"/>
    </row>
    <row r="100" spans="3:5" s="73" customFormat="1">
      <c r="C100" s="74"/>
      <c r="D100" s="75"/>
    </row>
    <row r="101" spans="3:5" s="73" customFormat="1">
      <c r="C101" s="74"/>
      <c r="D101" s="75"/>
    </row>
    <row r="102" spans="3:5" s="73" customFormat="1">
      <c r="C102" s="74"/>
      <c r="D102" s="75"/>
    </row>
    <row r="103" spans="3:5" s="73" customFormat="1">
      <c r="C103" s="74"/>
      <c r="D103" s="75"/>
    </row>
    <row r="104" spans="3:5" s="73" customFormat="1">
      <c r="C104" s="74"/>
      <c r="D104" s="75"/>
    </row>
    <row r="174" spans="1:12" s="78" customFormat="1">
      <c r="A174" s="72"/>
      <c r="B174" s="72"/>
      <c r="C174" s="76"/>
      <c r="D174" s="77"/>
      <c r="J174" s="79"/>
      <c r="K174" s="79"/>
      <c r="L174" s="79"/>
    </row>
    <row r="176" spans="1:12">
      <c r="A176" s="78"/>
      <c r="B176" s="78"/>
      <c r="C176" s="80"/>
      <c r="D176" s="81"/>
    </row>
    <row r="177" spans="1:12" s="82" customFormat="1">
      <c r="A177" s="72"/>
      <c r="B177" s="72"/>
      <c r="C177" s="76"/>
      <c r="D177" s="77"/>
      <c r="J177" s="83"/>
      <c r="K177" s="83"/>
      <c r="L177" s="83"/>
    </row>
    <row r="179" spans="1:12">
      <c r="A179" s="82"/>
      <c r="B179" s="82"/>
      <c r="C179" s="84"/>
      <c r="D179" s="85"/>
    </row>
  </sheetData>
  <mergeCells count="69">
    <mergeCell ref="G74:H74"/>
    <mergeCell ref="H33:H34"/>
    <mergeCell ref="F44:F45"/>
    <mergeCell ref="F33:F34"/>
    <mergeCell ref="A74:B75"/>
    <mergeCell ref="E74:F74"/>
    <mergeCell ref="A33:A51"/>
    <mergeCell ref="B50:B51"/>
    <mergeCell ref="B33:B34"/>
    <mergeCell ref="A62:A70"/>
    <mergeCell ref="B53:B54"/>
    <mergeCell ref="F53:F54"/>
    <mergeCell ref="H53:H54"/>
    <mergeCell ref="A71:D71"/>
    <mergeCell ref="A72:I72"/>
    <mergeCell ref="A73:I73"/>
    <mergeCell ref="A56:A57"/>
    <mergeCell ref="H50:H51"/>
    <mergeCell ref="F50:F51"/>
    <mergeCell ref="F58:F59"/>
    <mergeCell ref="H44:H45"/>
    <mergeCell ref="B58:B59"/>
    <mergeCell ref="B44:B45"/>
    <mergeCell ref="B46:B47"/>
    <mergeCell ref="H48:H49"/>
    <mergeCell ref="F48:F49"/>
    <mergeCell ref="B48:B49"/>
    <mergeCell ref="A31:B32"/>
    <mergeCell ref="A28:D28"/>
    <mergeCell ref="A30:I30"/>
    <mergeCell ref="A16:D16"/>
    <mergeCell ref="A18:I18"/>
    <mergeCell ref="A21:A23"/>
    <mergeCell ref="E19:F19"/>
    <mergeCell ref="C31:D32"/>
    <mergeCell ref="E31:F31"/>
    <mergeCell ref="G31:H31"/>
    <mergeCell ref="B21:B22"/>
    <mergeCell ref="H21:H22"/>
    <mergeCell ref="F21:F22"/>
    <mergeCell ref="A24:A27"/>
    <mergeCell ref="G19:H19"/>
    <mergeCell ref="G10:H10"/>
    <mergeCell ref="A10:B11"/>
    <mergeCell ref="C10:D11"/>
    <mergeCell ref="A19:B20"/>
    <mergeCell ref="C19:D20"/>
    <mergeCell ref="E10:F10"/>
    <mergeCell ref="A4:G4"/>
    <mergeCell ref="A5:I5"/>
    <mergeCell ref="A6:I6"/>
    <mergeCell ref="A7:I7"/>
    <mergeCell ref="A9:I9"/>
    <mergeCell ref="A87:D87"/>
    <mergeCell ref="B36:B37"/>
    <mergeCell ref="B38:B39"/>
    <mergeCell ref="B40:B41"/>
    <mergeCell ref="B42:B43"/>
    <mergeCell ref="A58:A60"/>
    <mergeCell ref="A84:D84"/>
    <mergeCell ref="A79:I79"/>
    <mergeCell ref="A80:B81"/>
    <mergeCell ref="C80:D81"/>
    <mergeCell ref="E80:F80"/>
    <mergeCell ref="G80:H80"/>
    <mergeCell ref="H58:H59"/>
    <mergeCell ref="C74:D75"/>
    <mergeCell ref="A86:B86"/>
    <mergeCell ref="A77:D77"/>
  </mergeCells>
  <dataValidations count="3">
    <dataValidation type="whole" operator="greaterThanOrEqual" allowBlank="1" showInputMessage="1" showErrorMessage="1" error="Preencher apenas com valores inteiros positivos." sqref="H24:H29 E71:I71 E12:I17 F21 F24:F29 H21 G21:G29 E21:E29 I21:I29 E77:I78 E82:I82 E84:I85">
      <formula1>0</formula1>
    </dataValidation>
    <dataValidation type="whole" operator="greaterThanOrEqual" allowBlank="1" showInputMessage="1" showErrorMessage="1" sqref="E87:I87">
      <formula1>0</formula1>
    </dataValidation>
    <dataValidation type="whole" operator="greaterThanOrEqual" allowBlank="1" showInputMessage="1" showErrorMessage="1" error="Preencher apenas com valores inteiros positivos. " sqref="VRL46:VRM47 UXT46:UXU47 UNX46:UNY47 UEB46:UEC47 TUF46:TUG47 TKJ46:TKK47 TAN46:TAO47 SQR46:SQS47 SGV46:SGW47 RWZ46:RXA47 RND46:RNE47 RDH46:RDI47 QTL46:QTM47 QJP46:QJQ47 PZT46:PZU47 PPX46:PPY47 PGB46:PGC47 OWF46:OWG47 OMJ46:OMK47 OCN46:OCO47 NSR46:NSS47 NIV46:NIW47 MYZ46:MZA47 MPD46:MPE47 MFH46:MFI47 LVL46:LVM47 LLP46:LLQ47 LBT46:LBU47 KRX46:KRY47 KIB46:KIC47 JYF46:JYG47 JOJ46:JOK47 JEN46:JEO47 IUR46:IUS47 IKV46:IKW47 IAZ46:IBA47 HRD46:HRE47 HHH46:HHI47 GXL46:GXM47 GNP46:GNQ47 GDT46:GDU47 FTX46:FTY47 FKB46:FKC47 FAF46:FAG47 EQJ46:EQK47 EGN46:EGO47 DWR46:DWS47 DMV46:DMW47 DCZ46:DDA47 CTD46:CTE47 CJH46:CJI47 BZL46:BZM47 BPP46:BPQ47 BFT46:BFU47 AVX46:AVY47 AMB46:AMC47 ACF46:ACG47 SJ46:SK47 IN46:IO47 WLD46:WLE47 WUZ46:WVA47 WBH46:WBI47 VHP46:VHQ47 F33 H46:H48 VHP83:VHQ83 WBH83:WBI83 WUZ83:WVA83 WLD83:WLE83 IN83:IO83 SJ83:SK83 ACF83:ACG83 AMB83:AMC83 AVX83:AVY83 BFT83:BFU83 BPP83:BPQ83 BZL83:BZM83 CJH83:CJI83 CTD83:CTE83 DCZ83:DDA83 DMV83:DMW83 DWR83:DWS83 EGN83:EGO83 EQJ83:EQK83 FAF83:FAG83 FKB83:FKC83 FTX83:FTY83 GDT83:GDU83 GNP83:GNQ83 GXL83:GXM83 HHH83:HHI83 HRD83:HRE83 IAZ83:IBA83 IKV83:IKW83 IUR83:IUS83 JEN83:JEO83 JOJ83:JOK83 JYF83:JYG83 KIB83:KIC83 KRX83:KRY83 LBT83:LBU83 LLP83:LLQ83 LVL83:LVM83 MFH83:MFI83 MPD83:MPE83 MYZ83:MZA83 NIV83:NIW83 NSR83:NSS83 OCN83:OCO83 OMJ83:OMK83 OWF83:OWG83 PGB83:PGC83 PPX83:PPY83 PZT83:PZU83 QJP83:QJQ83 QTL83:QTM83 RDH83:RDI83 RND83:RNE83 RWZ83:RXA83 SGV83:SGW83 SQR83:SQS83 TAN83:TAO83 TKJ83:TKK83 TUF83:TUG83 UEB83:UEC83 UNX83:UNY83 UXT83:UXU83 E83:I83 VRL83:VRM83 WUZ33:WVA43 H33:H44 IN33:IO43 SJ33:SK43 ACF33:ACG43 AMB33:AMC43 AVX33:AVY43 BFT33:BFU43 BPP33:BPQ43 BZL33:BZM43 CJH33:CJI43 CTD33:CTE43 DCZ33:DDA43 DMV33:DMW43 DWR33:DWS43 EGN33:EGO43 EQJ33:EQK43 FAF33:FAG43 FKB33:FKC43 FTX33:FTY43 GDT33:GDU43 GNP33:GNQ43 GXL33:GXM43 HHH33:HHI43 HRD33:HRE43 IAZ33:IBA43 IKV33:IKW43 IUR33:IUS43 JEN33:JEO43 JOJ33:JOK43 JYF33:JYG43 KIB33:KIC43 KRX33:KRY43 LBT33:LBU43 LLP33:LLQ43 LVL33:LVM43 MFH33:MFI43 MPD33:MPE43 MYZ33:MZA43 NIV33:NIW43 NSR33:NSS43 OCN33:OCO43 OMJ33:OMK43 OWF33:OWG43 PGB33:PGC43 PPX33:PPY43 PZT33:PZU43 QJP33:QJQ43 QTL33:QTM43 RDH33:RDI43 RND33:RNE43 RWZ33:RXA43 SGV33:SGW43 SQR33:SQS43 TAN33:TAO43 TKJ33:TKK43 TUF33:TUG43 UEB33:UEC43 UNX33:UNY43 UXT33:UXU43 VHP33:VHQ43 VRL33:VRM43 WBH33:WBI43 WLD33:WLE43 F35:F50 E33:E70 E76:I76 VRL58:VRM70 H57:H70 F60:F70 UXT58:UXU70 UNX58:UNY70 UEB58:UEC70 TUF58:TUG70 TKJ58:TKK70 TAN58:TAO70 SQR58:SQS70 SGV58:SGW70 RWZ58:RXA70 RND58:RNE70 RDH58:RDI70 QTL58:QTM70 QJP58:QJQ70 PZT58:PZU70 PPX58:PPY70 PGB58:PGC70 OWF58:OWG70 OMJ58:OMK70 OCN58:OCO70 NSR58:NSS70 NIV58:NIW70 MYZ58:MZA70 MPD58:MPE70 MFH58:MFI70 LVL58:LVM70 LLP58:LLQ70 LBT58:LBU70 KRX58:KRY70 KIB58:KIC70 JYF58:JYG70 JOJ58:JOK70 JEN58:JEO70 IUR58:IUS70 IKV58:IKW70 IAZ58:IBA70 HRD58:HRE70 HHH58:HHI70 GXL58:GXM70 GNP58:GNQ70 GDT58:GDU70 FTX58:FTY70 FKB58:FKC70 FAF58:FAG70 EQJ58:EQK70 EGN58:EGO70 DWR58:DWS70 DMV58:DMW70 DCZ58:DDA70 CTD58:CTE70 CJH58:CJI70 BZL58:BZM70 BPP58:BPQ70 BFT58:BFU70 AVX58:AVY70 AMB58:AMC70 ACF58:ACG70 SJ58:SK70 IN58:IO70 WLD58:WLE70 WUZ58:WVA70 WBH58:WBI70 VHP58:VHQ70 F55:F58 G33:G70 F52:F53 I33:I70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6" orientation="portrait" r:id="rId1"/>
  <headerFooter alignWithMargins="0">
    <oddFooter>&amp;RDPLO - Divisão de Planejamento Orçamentário</oddFooter>
  </headerFooter>
  <ignoredErrors>
    <ignoredError sqref="E33 G33 E35 I12:I15 I21:I27 I33:I70 I76 I8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HELENA AKIKO DOY</cp:lastModifiedBy>
  <cp:lastPrinted>2023-01-27T14:16:48Z</cp:lastPrinted>
  <dcterms:created xsi:type="dcterms:W3CDTF">2014-08-13T20:03:29Z</dcterms:created>
  <dcterms:modified xsi:type="dcterms:W3CDTF">2023-03-17T16:46:05Z</dcterms:modified>
</cp:coreProperties>
</file>