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SOFI\UPLA\UPLA\Resolução 195\2024\Proposta Orçamentária 2024\"/>
    </mc:Choice>
  </mc:AlternateContent>
  <bookViews>
    <workbookView xWindow="2955" yWindow="5070" windowWidth="25710" windowHeight="75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GND'!$B$1:$J$88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H80" i="1" l="1"/>
  <c r="H74" i="1"/>
  <c r="F33" i="1" l="1"/>
  <c r="J63" i="1" l="1"/>
  <c r="F74" i="1"/>
  <c r="J73" i="1" l="1"/>
  <c r="J72" i="1" l="1"/>
  <c r="J51" i="1" l="1"/>
  <c r="H86" i="1"/>
  <c r="F86" i="1"/>
  <c r="H28" i="1" l="1"/>
  <c r="J79" i="1"/>
  <c r="J71" i="1"/>
  <c r="J85" i="1"/>
  <c r="J86" i="1" s="1"/>
  <c r="F80" i="1"/>
  <c r="J66" i="1" l="1"/>
  <c r="J67" i="1"/>
  <c r="J68" i="1"/>
  <c r="J69" i="1"/>
  <c r="J70" i="1"/>
  <c r="J65" i="1"/>
  <c r="J56" i="1"/>
  <c r="J57" i="1"/>
  <c r="J58" i="1"/>
  <c r="J59" i="1"/>
  <c r="J60" i="1"/>
  <c r="J61" i="1"/>
  <c r="J62" i="1"/>
  <c r="J64" i="1"/>
  <c r="J55" i="1"/>
  <c r="J48" i="1" l="1"/>
  <c r="J47" i="1"/>
  <c r="J46" i="1"/>
  <c r="J45" i="1" l="1"/>
  <c r="J44" i="1"/>
  <c r="J43" i="1"/>
  <c r="J14" i="1" l="1"/>
  <c r="J22" i="1" l="1"/>
  <c r="J49" i="1"/>
  <c r="J50" i="1" l="1"/>
  <c r="J34" i="1" l="1"/>
  <c r="J35" i="1"/>
  <c r="J36" i="1"/>
  <c r="J37" i="1"/>
  <c r="J38" i="1"/>
  <c r="J39" i="1"/>
  <c r="J40" i="1"/>
  <c r="J41" i="1"/>
  <c r="J42" i="1"/>
  <c r="J52" i="1"/>
  <c r="J53" i="1"/>
  <c r="J54" i="1"/>
  <c r="H16" i="1"/>
  <c r="H88" i="1" s="1"/>
  <c r="F16" i="1"/>
  <c r="J33" i="1"/>
  <c r="J27" i="1"/>
  <c r="J26" i="1"/>
  <c r="J25" i="1"/>
  <c r="J24" i="1"/>
  <c r="J23" i="1"/>
  <c r="J21" i="1"/>
  <c r="J15" i="1"/>
  <c r="J13" i="1"/>
  <c r="J12" i="1"/>
  <c r="J74" i="1" l="1"/>
  <c r="J28" i="1"/>
  <c r="J80" i="1"/>
  <c r="J16" i="1"/>
  <c r="F28" i="1"/>
  <c r="F88" i="1" s="1"/>
  <c r="J88" i="1" l="1"/>
</calcChain>
</file>

<file path=xl/sharedStrings.xml><?xml version="1.0" encoding="utf-8"?>
<sst xmlns="http://schemas.openxmlformats.org/spreadsheetml/2006/main" count="229" uniqueCount="84">
  <si>
    <t>3ª REGIÃO</t>
  </si>
  <si>
    <t>PESSOAL E ENCARGOS SOCIAIS</t>
  </si>
  <si>
    <t>TOTAL</t>
  </si>
  <si>
    <t>20TP</t>
  </si>
  <si>
    <t>1</t>
  </si>
  <si>
    <t>Pessoal e Encargos Sociais</t>
  </si>
  <si>
    <t>09HB</t>
  </si>
  <si>
    <t>0181</t>
  </si>
  <si>
    <t>TOTAL DE PESSOAL</t>
  </si>
  <si>
    <t>BENEFÍCIOS</t>
  </si>
  <si>
    <t>3</t>
  </si>
  <si>
    <t>Outras Despesas Correntes</t>
  </si>
  <si>
    <t>4</t>
  </si>
  <si>
    <t>Investimentos</t>
  </si>
  <si>
    <t>TOTAL DE BENEFÍCIOS</t>
  </si>
  <si>
    <t>ATIVIDADES</t>
  </si>
  <si>
    <t>FORMAÇÃO E APERFEIÇOAMENTO DE MAGISTRADOS – FAM - PO 0009</t>
  </si>
  <si>
    <t>TOTAL DE ATIVIDADES</t>
  </si>
  <si>
    <t>PROJETOS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</si>
  <si>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</si>
  <si>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</si>
  <si>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</si>
  <si>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</si>
  <si>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</si>
  <si>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</si>
  <si>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</si>
  <si>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JUSTIÇA FEDERAL</t>
  </si>
  <si>
    <t>PODER JUDICIÁRIO</t>
  </si>
  <si>
    <t>META FÍSICA</t>
  </si>
  <si>
    <t>216H</t>
  </si>
  <si>
    <t>212B</t>
  </si>
  <si>
    <t>ASSISTÊNCIA MEDICA E ODONTOLÓGICA DE CIVIS - COMPLEMENTAÇÃO DA UNIÃO PO 0001</t>
  </si>
  <si>
    <t>OPERAÇÕES ESPECIAIS</t>
  </si>
  <si>
    <t>TOTAL DE OPERAÇÕES ESPECIAIS</t>
  </si>
  <si>
    <t>219I</t>
  </si>
  <si>
    <t>PUBLICIDADE INSTITUCIONAL E DE UTILIDADE PÚBLICA - PO 0000</t>
  </si>
  <si>
    <t>RÁDIO E TV JUSTIÇA - PO 0001</t>
  </si>
  <si>
    <t>00S6</t>
  </si>
  <si>
    <t>219Z</t>
  </si>
  <si>
    <t>AÇÕES DE GESTÃO E CONTROLE DE PRECATÓRIOS - AGPREC - PO 0015</t>
  </si>
  <si>
    <t>SEGURANÇA DA INFORMAÇÃO DA JUSTIÇA FEDERAL - PO SEG0</t>
  </si>
  <si>
    <t>MANUTENÇÃO DAS ATIVIDADES ITINERANTES DA JUSTIÇA FEDERAL - PO 0017</t>
  </si>
  <si>
    <t>REFORMA DO FÓRUM DAS EXECUÇÕES FISCAIS - SP (11RQ) - PO 0016</t>
  </si>
  <si>
    <t>REFORMA DO FÓRUM FEDERAL CRIMINAL E PREVIDENCIÁRIO DE SÃO PAULO - SP (12S9) - PO 0017</t>
  </si>
  <si>
    <t>REFORMA DO FÓRUM FEDERAL DE RIBEIRÃO PRETO - SP (13FR) - PO 0018</t>
  </si>
  <si>
    <t>REFORMA DO FÓRUM FEDERAL CÍVEL DE SÃO PAULO - SP (14YN) - PO 0019</t>
  </si>
  <si>
    <t>REFORMA DA SEDE ADMINISTRATIVA DA JUSTIÇA FEDERAL DE SÃO PAULO - SP (14YO) - PO 0020</t>
  </si>
  <si>
    <t>REFORMA DO FÓRUM FEDERAL DE SANTOS - SP (15NX) - PO 0022</t>
  </si>
  <si>
    <t>REFORMA DO ANEXO ADMINISTRATIVO PRESIDENTE WILSON DE SÃO PAULO - SP (15TO) - PO 0024</t>
  </si>
  <si>
    <t>SEGURANÇA INSTITUCIONAL NA JUSTIÇA FEDERAL  - PO 0016</t>
  </si>
  <si>
    <t>PROPOSTA ORÇAMENTÁRIA DAS UNIDADES DA JUSTIÇA FEDERAL PARA 2024</t>
  </si>
  <si>
    <t>REFORMA DO JUIZADO ESPECIAL FEDERAL DE SÃO PAULO - SP - 2ª ETAPA (158T) - PO 0025</t>
  </si>
  <si>
    <t>REFORMA DO FÓRUM FEDERAL DE SÃO JOSÉ DO RIO PRETO - SP (15FY) - PO 0050</t>
  </si>
  <si>
    <t>REFORMA DO FÓRUM FEDERAL DE SANTO ANDRÉ - SP - PO 0052</t>
  </si>
  <si>
    <t>REFORMA DO FÓRUM FEDERAL DE SÃO BERNARDO DO CAMPO - SP - PO 0053</t>
  </si>
  <si>
    <t>REFORMA DO FÓRUM FEDERAL DE SÃO JOSÉ DOS CAMPOS - SP - PO NOVO</t>
  </si>
  <si>
    <t>REFORMA DO FÓRUM FEDERAL DE BAURU - SP - PO NOVO</t>
  </si>
  <si>
    <t>REFORMA DO FÓRUM FEDERAL DE GUARATINGUETÁ - SP - PO NOVO</t>
  </si>
  <si>
    <t>REFORMA DO FÓRUM FEDERAL DE BARUERI - SP (15QA) - PO 0023</t>
  </si>
  <si>
    <t>MODERNIZAÇÃO DE INSTALAÇÕES DA JUSTIÇA FEDERAL - PO 000R</t>
  </si>
  <si>
    <t>MODERNIZAÇÃO DE INSTALAÇÕES DA JUSTIÇA FEDERAL - ACESSIBILIDADE - PO 000S</t>
  </si>
  <si>
    <t>AUXÍLIO-FUNERAL E NATALIDADE DE CIVIS - PO 0009</t>
  </si>
  <si>
    <t>ASSISTÊNCIA PRÉ-ESCOLAR AOS DEPENDENTES DE SERVIDORES CIVIS E DE EMPREGADOS - PO 0001</t>
  </si>
  <si>
    <t>0536</t>
  </si>
  <si>
    <t>AJUDA DE CUSTO PARA MORADIA A MAGISTRADOS E MEMBROS DO  MINISTÉRIO PÚBLICO - PO AMMM</t>
  </si>
  <si>
    <t>AUXÍLIO-MORADIA PARA OUTROS AGENTES PÚBLICOS - ATIVOS - PO AMOA</t>
  </si>
  <si>
    <t>1J08</t>
  </si>
  <si>
    <t>EXAMES PERIÓDICOS - CIVIS - PO 0002</t>
  </si>
  <si>
    <t>AUXÍLIO-TRANSPORTE DE CIVIS ATIVOS - PO 0003</t>
  </si>
  <si>
    <t>AUXÍLIO-ALIMENTAÇÃO DE CIVIS ATIVOS - PO 0005</t>
  </si>
  <si>
    <t>BENEFÍCIO ESPECIAL - PO 0001</t>
  </si>
  <si>
    <t>JULGAMENTO DE CAUSAS NA JUSTIÇA FEDERAL - DESPESAS DIVERSAS - PO 0000</t>
  </si>
  <si>
    <t>CAPACITACÃO DE RECURSOS HUMANOS - PO 0002</t>
  </si>
  <si>
    <t>AÇÕES DE INFORMÁTICA - PO 0010</t>
  </si>
  <si>
    <t>GESTÃO DE CONTRATOS NACIONAIS - CTN - PO 0011</t>
  </si>
  <si>
    <t>REFORMA DO EDIFÍCIO-SEDE DO TRF DA 3ª REGIÃO (15NZ) - PO 0002</t>
  </si>
  <si>
    <t>REFORMA DO EDIFÍCIO-SEDE DO TRF DA 3ª REGIÃO (15NZ) - PO 0001</t>
  </si>
  <si>
    <t>CONSTRUÇÃO DO EDIFÍCIO-SEDE DA JUSTIÇA FEDERAL EM NAVIRAÍ - MS - PO 0000</t>
  </si>
  <si>
    <t>DESPESAS COM BENEFÍCIOS E PENSÕES INDENIZATÓRIAS DECORRENTES DE LEGISLAÇÃO ESPECIAL E/OU DECISÕES JUDICIAIS - PO 0001</t>
  </si>
  <si>
    <t>ATIVOS CIVIS DA UNIÃO - PO 0000</t>
  </si>
  <si>
    <t>APOSENTADORIAS E PENSÕES CIVIS DA UNIÃO - PO 0000</t>
  </si>
  <si>
    <t>CONTRIBUIÇÃO DA UNIÃO, DE SUAS AUTARQUIAS E FUNDAÇÕES PARA O CUSTEIO DO REGIME DE PREVIDÊNCIA DOS SERVIDORES PÚBLICOS FEDERAIS - PO 0000</t>
  </si>
  <si>
    <t>MODERNIZAÇÃO TECNOLÓGICA E GESTÃO DA INFORMAÇÃO NA JUSTIÇA FEDERAL - PO 0008</t>
  </si>
  <si>
    <t>ASSISTÊNCIA JURÍDICA A PESSOAS CARENTES - PO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</si>
</sst>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84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224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49" fontId="12" fillId="6" borderId="6" xfId="0" applyNumberFormat="1" applyFont="1" applyFill="1" applyBorder="1" applyAlignment="1" applyProtection="1">
      <alignment horizontal="center" vertical="center" wrapText="1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0" fontId="16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right" vertical="center" wrapText="1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6" fillId="7" borderId="6" xfId="0" applyFont="1" applyFill="1" applyBorder="1" applyAlignment="1" applyProtection="1">
      <alignment vertical="center" wrapText="1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5" xfId="0" applyNumberFormat="1" applyFont="1" applyFill="1" applyBorder="1" applyAlignment="1" applyProtection="1">
      <alignment horizontal="left" vertical="center" wrapText="1"/>
      <protection locked="0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49" fontId="16" fillId="8" borderId="6" xfId="0" applyNumberFormat="1" applyFont="1" applyFill="1" applyBorder="1" applyAlignment="1" applyProtection="1">
      <alignment vertical="center" wrapText="1"/>
    </xf>
    <xf numFmtId="49" fontId="14" fillId="8" borderId="6" xfId="0" applyNumberFormat="1" applyFont="1" applyFill="1" applyBorder="1" applyAlignment="1" applyProtection="1">
      <alignment horizontal="center" vertical="center"/>
    </xf>
    <xf numFmtId="0" fontId="14" fillId="7" borderId="6" xfId="0" applyFont="1" applyFill="1" applyBorder="1" applyAlignment="1" applyProtection="1">
      <alignment horizontal="center" vertical="center"/>
    </xf>
    <xf numFmtId="49" fontId="14" fillId="7" borderId="6" xfId="0" applyNumberFormat="1" applyFont="1" applyFill="1" applyBorder="1" applyAlignment="1" applyProtection="1">
      <alignment horizontal="center" vertical="center"/>
    </xf>
    <xf numFmtId="3" fontId="18" fillId="0" borderId="14" xfId="0" applyNumberFormat="1" applyFont="1" applyFill="1" applyBorder="1" applyAlignment="1" applyProtection="1">
      <alignment horizontal="center" vertical="center"/>
      <protection locked="0"/>
    </xf>
    <xf numFmtId="3" fontId="18" fillId="8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49" fontId="18" fillId="8" borderId="5" xfId="0" applyNumberFormat="1" applyFont="1" applyFill="1" applyBorder="1" applyAlignment="1" applyProtection="1">
      <alignment horizontal="left" vertical="center" wrapText="1"/>
      <protection locked="0"/>
    </xf>
    <xf numFmtId="164" fontId="16" fillId="0" borderId="13" xfId="0" applyNumberFormat="1" applyFont="1" applyFill="1" applyBorder="1" applyAlignment="1" applyProtection="1">
      <alignment horizontal="right" vertical="center"/>
      <protection locked="0"/>
    </xf>
    <xf numFmtId="3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0" borderId="5" xfId="0" applyNumberFormat="1" applyFont="1" applyFill="1" applyBorder="1" applyAlignment="1" applyProtection="1">
      <alignment vertical="center" wrapText="1"/>
      <protection locked="0"/>
    </xf>
    <xf numFmtId="49" fontId="17" fillId="0" borderId="5" xfId="0" applyNumberFormat="1" applyFont="1" applyFill="1" applyBorder="1" applyAlignment="1" applyProtection="1">
      <alignment horizontal="left" vertical="center"/>
      <protection locked="0"/>
    </xf>
    <xf numFmtId="49" fontId="17" fillId="0" borderId="12" xfId="0" applyNumberFormat="1" applyFont="1" applyFill="1" applyBorder="1" applyAlignment="1" applyProtection="1">
      <alignment horizontal="left"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43" fontId="21" fillId="0" borderId="0" xfId="0" applyNumberFormat="1" applyFont="1" applyAlignment="1" applyProtection="1">
      <alignment vertical="center"/>
      <protection locked="0"/>
    </xf>
    <xf numFmtId="3" fontId="16" fillId="0" borderId="0" xfId="0" applyNumberFormat="1" applyFont="1" applyFill="1" applyAlignment="1" applyProtection="1">
      <alignment vertical="center"/>
      <protection locked="0"/>
    </xf>
    <xf numFmtId="49" fontId="1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164" fontId="20" fillId="7" borderId="0" xfId="0" applyNumberFormat="1" applyFont="1" applyFill="1" applyAlignment="1" applyProtection="1">
      <alignment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2" fillId="7" borderId="11" xfId="0" applyNumberFormat="1" applyFont="1" applyFill="1" applyBorder="1" applyAlignment="1" applyProtection="1">
      <alignment horizontal="center" vertical="center"/>
    </xf>
    <xf numFmtId="3" fontId="12" fillId="7" borderId="11" xfId="0" applyNumberFormat="1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10" fontId="16" fillId="3" borderId="0" xfId="0" applyNumberFormat="1" applyFont="1" applyFill="1" applyAlignment="1" applyProtection="1">
      <alignment horizontal="center" vertical="center"/>
      <protection locked="0"/>
    </xf>
    <xf numFmtId="10" fontId="18" fillId="8" borderId="5" xfId="0" applyNumberFormat="1" applyFont="1" applyFill="1" applyBorder="1" applyAlignment="1" applyProtection="1">
      <alignment horizontal="center" vertical="center"/>
      <protection locked="0"/>
    </xf>
    <xf numFmtId="10" fontId="17" fillId="0" borderId="12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</xf>
    <xf numFmtId="1" fontId="8" fillId="8" borderId="5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3" fontId="17" fillId="8" borderId="5" xfId="0" applyNumberFormat="1" applyFont="1" applyFill="1" applyBorder="1" applyAlignment="1" applyProtection="1">
      <alignment horizontal="center" vertical="center"/>
    </xf>
    <xf numFmtId="3" fontId="17" fillId="0" borderId="5" xfId="0" applyNumberFormat="1" applyFont="1" applyFill="1" applyBorder="1" applyAlignment="1" applyProtection="1">
      <alignment horizontal="center" vertical="center"/>
    </xf>
    <xf numFmtId="3" fontId="17" fillId="7" borderId="5" xfId="0" applyNumberFormat="1" applyFont="1" applyFill="1" applyBorder="1" applyAlignment="1" applyProtection="1">
      <alignment horizontal="center" vertical="center"/>
      <protection locked="0"/>
    </xf>
    <xf numFmtId="3" fontId="17" fillId="8" borderId="5" xfId="0" applyNumberFormat="1" applyFont="1" applyFill="1" applyBorder="1" applyAlignment="1" applyProtection="1">
      <alignment horizontal="center" vertical="center"/>
      <protection locked="0"/>
    </xf>
    <xf numFmtId="3" fontId="17" fillId="0" borderId="5" xfId="0" applyNumberFormat="1" applyFont="1" applyFill="1" applyBorder="1" applyAlignment="1" applyProtection="1">
      <alignment horizontal="center" vertical="center"/>
      <protection locked="0"/>
    </xf>
    <xf numFmtId="3" fontId="17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7" borderId="3" xfId="0" applyNumberFormat="1" applyFont="1" applyFill="1" applyBorder="1" applyAlignment="1" applyProtection="1">
      <alignment horizontal="center" vertical="center"/>
    </xf>
    <xf numFmtId="3" fontId="12" fillId="7" borderId="3" xfId="0" applyNumberFormat="1" applyFont="1" applyFill="1" applyBorder="1" applyAlignment="1" applyProtection="1">
      <alignment horizontal="right" vertical="center" wrapText="1"/>
    </xf>
    <xf numFmtId="49" fontId="19" fillId="7" borderId="5" xfId="0" applyNumberFormat="1" applyFont="1" applyFill="1" applyBorder="1" applyAlignment="1" applyProtection="1">
      <alignment horizontal="left" vertical="center"/>
      <protection locked="0"/>
    </xf>
    <xf numFmtId="164" fontId="18" fillId="7" borderId="5" xfId="0" applyNumberFormat="1" applyFont="1" applyFill="1" applyBorder="1" applyAlignment="1" applyProtection="1">
      <alignment horizontal="right" vertical="center"/>
      <protection locked="0"/>
    </xf>
    <xf numFmtId="3" fontId="18" fillId="7" borderId="13" xfId="0" applyNumberFormat="1" applyFont="1" applyFill="1" applyBorder="1" applyAlignment="1" applyProtection="1">
      <alignment horizontal="center" vertical="center"/>
      <protection locked="0"/>
    </xf>
    <xf numFmtId="3" fontId="18" fillId="7" borderId="6" xfId="0" applyNumberFormat="1" applyFont="1" applyFill="1" applyBorder="1" applyAlignment="1" applyProtection="1">
      <alignment horizontal="center" vertical="center"/>
      <protection locked="0"/>
    </xf>
    <xf numFmtId="49" fontId="18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Border="1" applyAlignment="1" applyProtection="1">
      <alignment vertical="center" wrapText="1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4" fillId="7" borderId="8" xfId="0" applyNumberFormat="1" applyFont="1" applyFill="1" applyBorder="1" applyAlignment="1" applyProtection="1">
      <alignment horizontal="center"/>
    </xf>
    <xf numFmtId="164" fontId="16" fillId="3" borderId="8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164" fontId="16" fillId="0" borderId="2" xfId="0" applyNumberFormat="1" applyFont="1" applyFill="1" applyBorder="1" applyAlignment="1" applyProtection="1">
      <alignment horizontal="right" vertical="center"/>
      <protection locked="0"/>
    </xf>
    <xf numFmtId="164" fontId="16" fillId="0" borderId="3" xfId="0" applyNumberFormat="1" applyFont="1" applyFill="1" applyBorder="1" applyAlignment="1" applyProtection="1">
      <alignment horizontal="right" vertical="center"/>
      <protection locked="0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0" fontId="14" fillId="8" borderId="7" xfId="0" applyFont="1" applyFill="1" applyBorder="1" applyAlignment="1" applyProtection="1">
      <alignment horizontal="center" vertical="center"/>
      <protection locked="0"/>
    </xf>
    <xf numFmtId="0" fontId="14" fillId="8" borderId="16" xfId="0" applyFont="1" applyFill="1" applyBorder="1" applyAlignment="1" applyProtection="1">
      <alignment horizontal="center" vertical="center"/>
      <protection locked="0"/>
    </xf>
    <xf numFmtId="0" fontId="14" fillId="8" borderId="10" xfId="0" applyFont="1" applyFill="1" applyBorder="1" applyAlignment="1" applyProtection="1">
      <alignment horizontal="center" vertical="center"/>
      <protection locked="0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3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6" xfId="0" applyNumberFormat="1" applyFont="1" applyFill="1" applyBorder="1" applyAlignment="1" applyProtection="1">
      <alignment horizontal="center"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8" xfId="0" applyNumberFormat="1" applyFont="1" applyFill="1" applyBorder="1" applyAlignment="1" applyProtection="1">
      <alignment horizontal="center" vertical="center"/>
    </xf>
    <xf numFmtId="49" fontId="12" fillId="6" borderId="16" xfId="0" applyNumberFormat="1" applyFont="1" applyFill="1" applyBorder="1" applyAlignment="1" applyProtection="1">
      <alignment horizontal="center" vertical="center"/>
    </xf>
    <xf numFmtId="49" fontId="12" fillId="6" borderId="0" xfId="0" applyNumberFormat="1" applyFont="1" applyFill="1" applyBorder="1" applyAlignment="1" applyProtection="1">
      <alignment horizontal="center" vertical="center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4" fillId="5" borderId="5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14" xfId="0" applyFont="1" applyFill="1" applyBorder="1" applyAlignment="1" applyProtection="1">
      <alignment horizontal="left" vertical="center" wrapText="1"/>
    </xf>
    <xf numFmtId="3" fontId="16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0" borderId="13" xfId="0" applyNumberFormat="1" applyFont="1" applyFill="1" applyBorder="1" applyAlignment="1" applyProtection="1">
      <alignment horizontal="center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3" xfId="0" applyNumberFormat="1" applyFont="1" applyFill="1" applyBorder="1" applyAlignment="1" applyProtection="1">
      <alignment horizontal="center" vertical="center" wrapText="1"/>
    </xf>
    <xf numFmtId="49" fontId="12" fillId="6" borderId="5" xfId="0" applyNumberFormat="1" applyFont="1" applyFill="1" applyBorder="1" applyAlignment="1" applyProtection="1">
      <alignment horizontal="center" vertical="center" wrapText="1"/>
    </xf>
  </cellXfs>
  <cellStyles count="2843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 10" xfId="2790"/>
    <cellStyle name="Vírgula 11" xfId="2791"/>
    <cellStyle name="Vírgula 12" xfId="2792"/>
    <cellStyle name="Vírgula 13" xfId="2793"/>
    <cellStyle name="Vírgula 14" xfId="2794"/>
    <cellStyle name="Vírgula 15" xfId="2795"/>
    <cellStyle name="Vírgula 16" xfId="2796"/>
    <cellStyle name="Vírgula 17" xfId="2797"/>
    <cellStyle name="Vírgula 18" xfId="2798"/>
    <cellStyle name="Vírgula 2" xfId="2799"/>
    <cellStyle name="Vírgula 2 2" xfId="2800"/>
    <cellStyle name="Vírgula 2 2 2" xfId="2801"/>
    <cellStyle name="Vírgula 2 2 3" xfId="2802"/>
    <cellStyle name="Vírgula 2 2 4" xfId="2803"/>
    <cellStyle name="Vírgula 2 2 5" xfId="2804"/>
    <cellStyle name="Vírgula 2 3" xfId="2805"/>
    <cellStyle name="Vírgula 2 4" xfId="2806"/>
    <cellStyle name="Vírgula 2 5" xfId="2807"/>
    <cellStyle name="Vírgula 2 6" xfId="2808"/>
    <cellStyle name="Vírgula 3" xfId="2809"/>
    <cellStyle name="Vírgula 4" xfId="2810"/>
    <cellStyle name="Vírgula 5" xfId="2811"/>
    <cellStyle name="Vírgula 6" xfId="2812"/>
    <cellStyle name="Vírgula 7" xfId="2813"/>
    <cellStyle name="Vírgula 8" xfId="2814"/>
    <cellStyle name="Vírgula 9" xfId="2815"/>
    <cellStyle name="Vírgula0" xfId="2816"/>
    <cellStyle name="Vírgula0 10" xfId="2817"/>
    <cellStyle name="Vírgula0 11" xfId="2818"/>
    <cellStyle name="Vírgula0 12" xfId="2819"/>
    <cellStyle name="Vírgula0 13" xfId="2820"/>
    <cellStyle name="Vírgula0 14" xfId="2821"/>
    <cellStyle name="Vírgula0 15" xfId="2822"/>
    <cellStyle name="Vírgula0 16" xfId="2823"/>
    <cellStyle name="Vírgula0 17" xfId="2824"/>
    <cellStyle name="Vírgula0 18" xfId="2825"/>
    <cellStyle name="Vírgula0 2" xfId="2826"/>
    <cellStyle name="Vírgula0 2 2" xfId="2827"/>
    <cellStyle name="Vírgula0 2 2 2" xfId="2828"/>
    <cellStyle name="Vírgula0 2 2 3" xfId="2829"/>
    <cellStyle name="Vírgula0 2 2 4" xfId="2830"/>
    <cellStyle name="Vírgula0 2 2 5" xfId="2831"/>
    <cellStyle name="Vírgula0 2 3" xfId="2832"/>
    <cellStyle name="Vírgula0 2 4" xfId="2833"/>
    <cellStyle name="Vírgula0 2 5" xfId="2834"/>
    <cellStyle name="Vírgula0 2 6" xfId="2835"/>
    <cellStyle name="Vírgula0 3" xfId="2836"/>
    <cellStyle name="Vírgula0 4" xfId="2837"/>
    <cellStyle name="Vírgula0 5" xfId="2838"/>
    <cellStyle name="Vírgula0 6" xfId="2839"/>
    <cellStyle name="Vírgula0 7" xfId="2840"/>
    <cellStyle name="Vírgula0 8" xfId="2841"/>
    <cellStyle name="Vírgula0 9" xfId="28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  <sheetName val="FIX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  <sheetName val="FIXA_2009"/>
      <sheetName val="EXTR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80"/>
  <sheetViews>
    <sheetView showGridLines="0" tabSelected="1" zoomScale="70" zoomScaleNormal="70" zoomScaleSheetLayoutView="80" workbookViewId="0"/>
  </sheetViews>
  <sheetFormatPr defaultColWidth="9.140625" defaultRowHeight="18"/>
  <cols>
    <col min="1" max="1" width="1.7109375" style="63" customWidth="1"/>
    <col min="2" max="2" width="10.7109375" style="63" customWidth="1"/>
    <col min="3" max="3" width="73.7109375" style="63" customWidth="1"/>
    <col min="4" max="4" width="8.7109375" style="67" customWidth="1"/>
    <col min="5" max="5" width="32.7109375" style="68" customWidth="1"/>
    <col min="6" max="6" width="21.7109375" style="63" customWidth="1"/>
    <col min="7" max="7" width="13.7109375" style="63" customWidth="1"/>
    <col min="8" max="8" width="21.7109375" style="63" customWidth="1"/>
    <col min="9" max="9" width="13.7109375" style="63" customWidth="1"/>
    <col min="10" max="10" width="21.7109375" style="63" customWidth="1"/>
    <col min="11" max="11" width="19.5703125" style="64" customWidth="1"/>
    <col min="12" max="13" width="13.28515625" style="64" customWidth="1"/>
    <col min="14" max="235" width="13.28515625" style="63" customWidth="1"/>
    <col min="236" max="236" width="10.140625" style="63" customWidth="1"/>
    <col min="237" max="237" width="53.5703125" style="63" customWidth="1"/>
    <col min="238" max="238" width="12.7109375" style="63" customWidth="1"/>
    <col min="239" max="16384" width="9.140625" style="63"/>
  </cols>
  <sheetData>
    <row r="1" spans="1:16" s="6" customFormat="1">
      <c r="A1" s="157"/>
      <c r="B1" s="1" t="s">
        <v>27</v>
      </c>
      <c r="C1" s="2"/>
      <c r="D1" s="3"/>
      <c r="E1" s="4"/>
      <c r="F1" s="5"/>
      <c r="G1" s="5"/>
      <c r="K1" s="7"/>
      <c r="L1" s="7"/>
      <c r="M1" s="7"/>
    </row>
    <row r="2" spans="1:16" s="6" customFormat="1" ht="15.75">
      <c r="B2" s="8" t="s">
        <v>26</v>
      </c>
      <c r="C2" s="9"/>
      <c r="D2" s="3"/>
      <c r="E2" s="4"/>
      <c r="F2" s="5"/>
      <c r="G2" s="5"/>
      <c r="K2" s="7"/>
      <c r="L2" s="7"/>
      <c r="M2" s="7"/>
    </row>
    <row r="3" spans="1:16" s="6" customFormat="1" ht="15" customHeight="1">
      <c r="B3" s="10"/>
      <c r="C3" s="9"/>
      <c r="D3" s="3"/>
      <c r="E3" s="4"/>
      <c r="F3" s="5"/>
      <c r="G3" s="5"/>
      <c r="K3" s="7"/>
      <c r="L3" s="7"/>
      <c r="M3" s="7"/>
    </row>
    <row r="4" spans="1:16" s="6" customFormat="1" ht="8.25" customHeight="1">
      <c r="B4" s="199"/>
      <c r="C4" s="199"/>
      <c r="D4" s="199"/>
      <c r="E4" s="199"/>
      <c r="F4" s="199"/>
      <c r="G4" s="199"/>
      <c r="H4" s="199"/>
      <c r="I4" s="77"/>
      <c r="K4" s="7"/>
      <c r="L4" s="7"/>
      <c r="M4" s="7"/>
    </row>
    <row r="5" spans="1:16" s="12" customFormat="1" ht="21.75" customHeight="1">
      <c r="B5" s="199" t="s">
        <v>50</v>
      </c>
      <c r="C5" s="199"/>
      <c r="D5" s="199"/>
      <c r="E5" s="199"/>
      <c r="F5" s="199"/>
      <c r="G5" s="199"/>
      <c r="H5" s="199"/>
      <c r="I5" s="199"/>
      <c r="J5" s="199"/>
      <c r="K5" s="11"/>
      <c r="L5" s="11"/>
      <c r="M5" s="11"/>
    </row>
    <row r="6" spans="1:16" s="6" customFormat="1" ht="21" customHeight="1">
      <c r="B6" s="200" t="s">
        <v>0</v>
      </c>
      <c r="C6" s="200"/>
      <c r="D6" s="200"/>
      <c r="E6" s="200"/>
      <c r="F6" s="200"/>
      <c r="G6" s="200"/>
      <c r="H6" s="200"/>
      <c r="I6" s="200"/>
      <c r="J6" s="200"/>
      <c r="K6" s="7"/>
      <c r="L6" s="7"/>
      <c r="M6" s="7"/>
    </row>
    <row r="7" spans="1:16" s="14" customFormat="1" ht="15" customHeight="1">
      <c r="B7" s="201"/>
      <c r="C7" s="201"/>
      <c r="D7" s="201"/>
      <c r="E7" s="201"/>
      <c r="F7" s="201"/>
      <c r="G7" s="201"/>
      <c r="H7" s="201"/>
      <c r="I7" s="201"/>
      <c r="J7" s="201"/>
      <c r="K7" s="13"/>
      <c r="L7" s="13"/>
      <c r="M7" s="13"/>
    </row>
    <row r="8" spans="1:16" s="19" customFormat="1" ht="6.75" hidden="1" customHeight="1">
      <c r="B8" s="15"/>
      <c r="C8" s="16"/>
      <c r="D8" s="17"/>
      <c r="E8" s="18"/>
      <c r="F8" s="17"/>
      <c r="G8" s="17"/>
      <c r="H8" s="6"/>
      <c r="I8" s="6"/>
      <c r="K8" s="20"/>
      <c r="L8" s="20"/>
      <c r="M8" s="20"/>
    </row>
    <row r="9" spans="1:16" s="19" customFormat="1" ht="24.75" customHeight="1">
      <c r="B9" s="171" t="s">
        <v>1</v>
      </c>
      <c r="C9" s="172"/>
      <c r="D9" s="172"/>
      <c r="E9" s="172"/>
      <c r="F9" s="172"/>
      <c r="G9" s="172"/>
      <c r="H9" s="172"/>
      <c r="I9" s="172"/>
      <c r="J9" s="173"/>
      <c r="K9" s="20"/>
      <c r="L9" s="20"/>
      <c r="M9" s="20"/>
    </row>
    <row r="10" spans="1:16" s="23" customFormat="1" ht="18.95" customHeight="1">
      <c r="B10" s="185" t="s">
        <v>21</v>
      </c>
      <c r="C10" s="191"/>
      <c r="D10" s="194" t="s">
        <v>22</v>
      </c>
      <c r="E10" s="195"/>
      <c r="F10" s="189" t="s">
        <v>23</v>
      </c>
      <c r="G10" s="190"/>
      <c r="H10" s="189" t="s">
        <v>24</v>
      </c>
      <c r="I10" s="190"/>
      <c r="J10" s="21" t="s">
        <v>2</v>
      </c>
      <c r="K10" s="22"/>
      <c r="L10" s="22"/>
      <c r="M10" s="22"/>
    </row>
    <row r="11" spans="1:16" s="23" customFormat="1" ht="33.950000000000003" customHeight="1">
      <c r="B11" s="192"/>
      <c r="C11" s="193"/>
      <c r="D11" s="196"/>
      <c r="E11" s="197"/>
      <c r="F11" s="21" t="s">
        <v>25</v>
      </c>
      <c r="G11" s="21" t="s">
        <v>28</v>
      </c>
      <c r="H11" s="21" t="s">
        <v>25</v>
      </c>
      <c r="I11" s="21" t="s">
        <v>28</v>
      </c>
      <c r="J11" s="21" t="s">
        <v>25</v>
      </c>
      <c r="K11" s="22"/>
      <c r="L11" s="22"/>
      <c r="M11" s="22"/>
    </row>
    <row r="12" spans="1:16" s="28" customFormat="1" ht="20.100000000000001" customHeight="1">
      <c r="B12" s="104" t="s">
        <v>3</v>
      </c>
      <c r="C12" s="24" t="s">
        <v>79</v>
      </c>
      <c r="D12" s="135" t="s">
        <v>4</v>
      </c>
      <c r="E12" s="25" t="s">
        <v>5</v>
      </c>
      <c r="F12" s="26">
        <v>445400000</v>
      </c>
      <c r="G12" s="111">
        <v>1820</v>
      </c>
      <c r="H12" s="26">
        <v>1265500000</v>
      </c>
      <c r="I12" s="111">
        <v>4855</v>
      </c>
      <c r="J12" s="26">
        <f>F12+H12</f>
        <v>1710900000</v>
      </c>
      <c r="K12" s="27"/>
      <c r="L12" s="27"/>
      <c r="M12" s="27"/>
    </row>
    <row r="13" spans="1:16" s="32" customFormat="1" ht="42" customHeight="1">
      <c r="B13" s="78" t="s">
        <v>6</v>
      </c>
      <c r="C13" s="29" t="s">
        <v>81</v>
      </c>
      <c r="D13" s="136" t="s">
        <v>4</v>
      </c>
      <c r="E13" s="30" t="s">
        <v>5</v>
      </c>
      <c r="F13" s="41">
        <v>86400000</v>
      </c>
      <c r="G13" s="41"/>
      <c r="H13" s="41">
        <v>251000000</v>
      </c>
      <c r="I13" s="41"/>
      <c r="J13" s="41">
        <f t="shared" ref="J13:J15" si="0">F13+H13</f>
        <v>337400000</v>
      </c>
      <c r="K13" s="31"/>
      <c r="L13" s="31"/>
      <c r="M13" s="31"/>
    </row>
    <row r="14" spans="1:16" s="28" customFormat="1" ht="20.100000000000001" customHeight="1">
      <c r="B14" s="105" t="s">
        <v>7</v>
      </c>
      <c r="C14" s="33" t="s">
        <v>80</v>
      </c>
      <c r="D14" s="137" t="s">
        <v>4</v>
      </c>
      <c r="E14" s="34" t="s">
        <v>5</v>
      </c>
      <c r="F14" s="26">
        <v>172400000</v>
      </c>
      <c r="G14" s="111">
        <v>736</v>
      </c>
      <c r="H14" s="26">
        <v>322100000</v>
      </c>
      <c r="I14" s="111">
        <v>1360</v>
      </c>
      <c r="J14" s="26">
        <f t="shared" ref="J14" si="1">F14+H14</f>
        <v>494500000</v>
      </c>
      <c r="K14" s="31"/>
      <c r="L14" s="31"/>
      <c r="M14" s="31"/>
      <c r="N14" s="32"/>
      <c r="O14" s="32"/>
      <c r="P14" s="32"/>
    </row>
    <row r="15" spans="1:16" s="28" customFormat="1" ht="20.100000000000001" customHeight="1">
      <c r="B15" s="103" t="s">
        <v>37</v>
      </c>
      <c r="C15" s="102" t="s">
        <v>70</v>
      </c>
      <c r="D15" s="136" t="s">
        <v>4</v>
      </c>
      <c r="E15" s="30" t="s">
        <v>5</v>
      </c>
      <c r="F15" s="41">
        <v>500000</v>
      </c>
      <c r="G15" s="126">
        <v>2</v>
      </c>
      <c r="H15" s="41">
        <v>1100000</v>
      </c>
      <c r="I15" s="126">
        <v>5</v>
      </c>
      <c r="J15" s="41">
        <f t="shared" si="0"/>
        <v>1600000</v>
      </c>
      <c r="K15" s="31"/>
      <c r="L15" s="31"/>
      <c r="M15" s="31"/>
      <c r="N15" s="32"/>
      <c r="O15" s="32"/>
      <c r="P15" s="32"/>
    </row>
    <row r="16" spans="1:16" s="28" customFormat="1" ht="19.5" customHeight="1">
      <c r="B16" s="168" t="s">
        <v>8</v>
      </c>
      <c r="C16" s="169"/>
      <c r="D16" s="169"/>
      <c r="E16" s="170"/>
      <c r="F16" s="35">
        <f>SUM(F12:F15)</f>
        <v>704700000</v>
      </c>
      <c r="G16" s="79"/>
      <c r="H16" s="35">
        <f>SUM(H12:H15)</f>
        <v>1839700000</v>
      </c>
      <c r="I16" s="79"/>
      <c r="J16" s="35">
        <f>SUM(J12:J15)</f>
        <v>2544400000</v>
      </c>
      <c r="K16" s="31"/>
      <c r="L16" s="31"/>
      <c r="M16" s="31"/>
      <c r="N16" s="32"/>
      <c r="O16" s="32"/>
      <c r="P16" s="32"/>
    </row>
    <row r="17" spans="2:16" s="28" customFormat="1" ht="18" customHeight="1">
      <c r="B17" s="154"/>
      <c r="C17" s="36"/>
      <c r="D17" s="37"/>
      <c r="E17" s="38"/>
      <c r="F17" s="39"/>
      <c r="G17" s="39"/>
      <c r="H17" s="39"/>
      <c r="I17" s="39"/>
      <c r="J17" s="155"/>
      <c r="K17" s="156"/>
      <c r="L17" s="31"/>
      <c r="M17" s="31"/>
      <c r="N17" s="32"/>
      <c r="O17" s="32"/>
      <c r="P17" s="32"/>
    </row>
    <row r="18" spans="2:16" s="19" customFormat="1" ht="24.75" customHeight="1">
      <c r="B18" s="198" t="s">
        <v>9</v>
      </c>
      <c r="C18" s="198"/>
      <c r="D18" s="198"/>
      <c r="E18" s="198"/>
      <c r="F18" s="198"/>
      <c r="G18" s="198"/>
      <c r="H18" s="198"/>
      <c r="I18" s="198"/>
      <c r="J18" s="198"/>
      <c r="K18" s="20"/>
      <c r="L18" s="20"/>
      <c r="M18" s="20"/>
    </row>
    <row r="19" spans="2:16" s="23" customFormat="1" ht="18.95" customHeight="1">
      <c r="B19" s="185" t="s">
        <v>21</v>
      </c>
      <c r="C19" s="191"/>
      <c r="D19" s="194" t="s">
        <v>22</v>
      </c>
      <c r="E19" s="195"/>
      <c r="F19" s="189" t="s">
        <v>23</v>
      </c>
      <c r="G19" s="190"/>
      <c r="H19" s="189" t="s">
        <v>24</v>
      </c>
      <c r="I19" s="190"/>
      <c r="J19" s="21" t="s">
        <v>2</v>
      </c>
      <c r="K19" s="22"/>
      <c r="L19" s="22"/>
      <c r="M19" s="22"/>
    </row>
    <row r="20" spans="2:16" s="23" customFormat="1" ht="33.950000000000003" customHeight="1">
      <c r="B20" s="192"/>
      <c r="C20" s="193"/>
      <c r="D20" s="196"/>
      <c r="E20" s="197"/>
      <c r="F20" s="21" t="s">
        <v>25</v>
      </c>
      <c r="G20" s="85" t="s">
        <v>28</v>
      </c>
      <c r="H20" s="21" t="s">
        <v>25</v>
      </c>
      <c r="I20" s="85" t="s">
        <v>28</v>
      </c>
      <c r="J20" s="21" t="s">
        <v>25</v>
      </c>
      <c r="K20" s="22"/>
      <c r="L20" s="22"/>
      <c r="M20" s="22"/>
    </row>
    <row r="21" spans="2:16" s="28" customFormat="1" ht="20.100000000000001" customHeight="1">
      <c r="B21" s="202">
        <v>2004</v>
      </c>
      <c r="C21" s="208" t="s">
        <v>31</v>
      </c>
      <c r="D21" s="139" t="s">
        <v>10</v>
      </c>
      <c r="E21" s="43" t="s">
        <v>11</v>
      </c>
      <c r="F21" s="158">
        <v>28346934</v>
      </c>
      <c r="G21" s="210">
        <v>4080</v>
      </c>
      <c r="H21" s="159">
        <v>75268193</v>
      </c>
      <c r="I21" s="210">
        <v>10837</v>
      </c>
      <c r="J21" s="160">
        <f>F21+H21</f>
        <v>103615127</v>
      </c>
      <c r="K21" s="27"/>
      <c r="L21" s="27"/>
      <c r="M21" s="27"/>
    </row>
    <row r="22" spans="2:16" s="28" customFormat="1" ht="20.100000000000001" customHeight="1">
      <c r="B22" s="203"/>
      <c r="C22" s="209"/>
      <c r="D22" s="139" t="s">
        <v>12</v>
      </c>
      <c r="E22" s="43" t="s">
        <v>13</v>
      </c>
      <c r="F22" s="158">
        <v>20000</v>
      </c>
      <c r="G22" s="211"/>
      <c r="H22" s="159">
        <v>78000</v>
      </c>
      <c r="I22" s="211"/>
      <c r="J22" s="160">
        <f t="shared" ref="J22:J27" si="2">F22+H22</f>
        <v>98000</v>
      </c>
      <c r="K22" s="27"/>
      <c r="L22" s="27"/>
      <c r="M22" s="27"/>
    </row>
    <row r="23" spans="2:16" s="32" customFormat="1" ht="20.100000000000001" customHeight="1">
      <c r="B23" s="204"/>
      <c r="C23" s="44" t="s">
        <v>67</v>
      </c>
      <c r="D23" s="138" t="s">
        <v>10</v>
      </c>
      <c r="E23" s="40" t="s">
        <v>11</v>
      </c>
      <c r="F23" s="41">
        <v>171000</v>
      </c>
      <c r="G23" s="126">
        <v>300</v>
      </c>
      <c r="H23" s="41">
        <v>171000</v>
      </c>
      <c r="I23" s="126">
        <v>300</v>
      </c>
      <c r="J23" s="41">
        <f t="shared" si="2"/>
        <v>342000</v>
      </c>
      <c r="K23" s="31"/>
      <c r="L23" s="31"/>
      <c r="M23" s="31"/>
    </row>
    <row r="24" spans="2:16" s="32" customFormat="1" ht="30" customHeight="1">
      <c r="B24" s="205" t="s">
        <v>30</v>
      </c>
      <c r="C24" s="42" t="s">
        <v>62</v>
      </c>
      <c r="D24" s="139" t="s">
        <v>10</v>
      </c>
      <c r="E24" s="43" t="s">
        <v>11</v>
      </c>
      <c r="F24" s="86">
        <v>2356754</v>
      </c>
      <c r="G24" s="111">
        <v>210</v>
      </c>
      <c r="H24" s="86">
        <v>7350829</v>
      </c>
      <c r="I24" s="111">
        <v>655</v>
      </c>
      <c r="J24" s="86">
        <f t="shared" si="2"/>
        <v>9707583</v>
      </c>
      <c r="K24" s="31"/>
      <c r="L24" s="31"/>
      <c r="M24" s="31"/>
    </row>
    <row r="25" spans="2:16" s="32" customFormat="1" ht="20.100000000000001" customHeight="1">
      <c r="B25" s="206"/>
      <c r="C25" s="44" t="s">
        <v>68</v>
      </c>
      <c r="D25" s="138" t="s">
        <v>10</v>
      </c>
      <c r="E25" s="40" t="s">
        <v>11</v>
      </c>
      <c r="F25" s="41">
        <v>962280</v>
      </c>
      <c r="G25" s="83">
        <v>486</v>
      </c>
      <c r="H25" s="41">
        <v>2218704</v>
      </c>
      <c r="I25" s="83">
        <v>563</v>
      </c>
      <c r="J25" s="41">
        <f t="shared" si="2"/>
        <v>3180984</v>
      </c>
      <c r="K25" s="31"/>
      <c r="L25" s="31"/>
      <c r="M25" s="31"/>
    </row>
    <row r="26" spans="2:16" s="28" customFormat="1" ht="20.100000000000001" customHeight="1">
      <c r="B26" s="206"/>
      <c r="C26" s="42" t="s">
        <v>69</v>
      </c>
      <c r="D26" s="139" t="s">
        <v>10</v>
      </c>
      <c r="E26" s="43" t="s">
        <v>11</v>
      </c>
      <c r="F26" s="86">
        <v>25660727</v>
      </c>
      <c r="G26" s="111">
        <v>1808</v>
      </c>
      <c r="H26" s="86">
        <v>66564607</v>
      </c>
      <c r="I26" s="111">
        <v>4690</v>
      </c>
      <c r="J26" s="86">
        <f t="shared" si="2"/>
        <v>92225334</v>
      </c>
      <c r="K26" s="27"/>
      <c r="L26" s="27"/>
      <c r="M26" s="27"/>
    </row>
    <row r="27" spans="2:16" s="28" customFormat="1" ht="20.100000000000001" customHeight="1">
      <c r="B27" s="207"/>
      <c r="C27" s="44" t="s">
        <v>61</v>
      </c>
      <c r="D27" s="138" t="s">
        <v>10</v>
      </c>
      <c r="E27" s="40" t="s">
        <v>11</v>
      </c>
      <c r="F27" s="41">
        <v>339113</v>
      </c>
      <c r="G27" s="83"/>
      <c r="H27" s="41">
        <v>543975</v>
      </c>
      <c r="I27" s="83"/>
      <c r="J27" s="41">
        <f t="shared" si="2"/>
        <v>883088</v>
      </c>
      <c r="K27" s="27"/>
      <c r="L27" s="27"/>
      <c r="M27" s="27"/>
    </row>
    <row r="28" spans="2:16" s="28" customFormat="1" ht="21" customHeight="1">
      <c r="B28" s="168" t="s">
        <v>14</v>
      </c>
      <c r="C28" s="169"/>
      <c r="D28" s="169"/>
      <c r="E28" s="170"/>
      <c r="F28" s="35">
        <f>SUM(F21:F27)</f>
        <v>57856808</v>
      </c>
      <c r="G28" s="79"/>
      <c r="H28" s="35">
        <f>SUM(H21:H27)</f>
        <v>152195308</v>
      </c>
      <c r="I28" s="79"/>
      <c r="J28" s="35">
        <f>SUM(J21:J27)</f>
        <v>210052116</v>
      </c>
      <c r="K28" s="31"/>
      <c r="L28" s="31"/>
      <c r="M28" s="31"/>
      <c r="N28" s="32"/>
      <c r="O28" s="32"/>
      <c r="P28" s="32"/>
    </row>
    <row r="29" spans="2:16" s="28" customFormat="1" ht="15.75" customHeight="1">
      <c r="B29" s="45"/>
      <c r="C29" s="46"/>
      <c r="D29" s="47"/>
      <c r="E29" s="48"/>
      <c r="F29" s="49"/>
      <c r="G29" s="49"/>
      <c r="H29" s="49"/>
      <c r="I29" s="49"/>
      <c r="J29" s="50"/>
      <c r="K29" s="27"/>
      <c r="L29" s="27"/>
      <c r="M29" s="27"/>
    </row>
    <row r="30" spans="2:16" s="19" customFormat="1" ht="24.75" customHeight="1">
      <c r="B30" s="198" t="s">
        <v>15</v>
      </c>
      <c r="C30" s="198"/>
      <c r="D30" s="198"/>
      <c r="E30" s="198"/>
      <c r="F30" s="198"/>
      <c r="G30" s="198"/>
      <c r="H30" s="198"/>
      <c r="I30" s="198"/>
      <c r="J30" s="198"/>
      <c r="K30" s="20"/>
      <c r="L30" s="20"/>
      <c r="M30" s="20"/>
    </row>
    <row r="31" spans="2:16" s="23" customFormat="1" ht="18.95" customHeight="1">
      <c r="B31" s="185" t="s">
        <v>21</v>
      </c>
      <c r="C31" s="191"/>
      <c r="D31" s="194" t="s">
        <v>22</v>
      </c>
      <c r="E31" s="195"/>
      <c r="F31" s="189" t="s">
        <v>23</v>
      </c>
      <c r="G31" s="190"/>
      <c r="H31" s="189" t="s">
        <v>24</v>
      </c>
      <c r="I31" s="190"/>
      <c r="J31" s="21" t="s">
        <v>2</v>
      </c>
      <c r="K31" s="22"/>
      <c r="L31" s="22"/>
      <c r="M31" s="22"/>
    </row>
    <row r="32" spans="2:16" s="23" customFormat="1" ht="33.950000000000003" customHeight="1">
      <c r="B32" s="192"/>
      <c r="C32" s="193"/>
      <c r="D32" s="196"/>
      <c r="E32" s="197"/>
      <c r="F32" s="21" t="s">
        <v>25</v>
      </c>
      <c r="G32" s="21" t="s">
        <v>28</v>
      </c>
      <c r="H32" s="21" t="s">
        <v>25</v>
      </c>
      <c r="I32" s="21" t="s">
        <v>28</v>
      </c>
      <c r="J32" s="21" t="s">
        <v>25</v>
      </c>
      <c r="K32" s="22"/>
      <c r="L32" s="22"/>
      <c r="M32" s="22"/>
    </row>
    <row r="33" spans="2:11" s="27" customFormat="1" ht="20.100000000000001" customHeight="1">
      <c r="B33" s="178">
        <v>4257</v>
      </c>
      <c r="C33" s="213" t="s">
        <v>71</v>
      </c>
      <c r="D33" s="140" t="s">
        <v>10</v>
      </c>
      <c r="E33" s="82" t="s">
        <v>11</v>
      </c>
      <c r="F33" s="51">
        <f>28787586</f>
        <v>28787586</v>
      </c>
      <c r="G33" s="218">
        <v>146960</v>
      </c>
      <c r="H33" s="51">
        <v>118463910</v>
      </c>
      <c r="I33" s="218">
        <v>601743</v>
      </c>
      <c r="J33" s="51">
        <f>F33+H33</f>
        <v>147251496</v>
      </c>
      <c r="K33" s="59"/>
    </row>
    <row r="34" spans="2:11" s="27" customFormat="1" ht="20.100000000000001" customHeight="1">
      <c r="B34" s="179"/>
      <c r="C34" s="213"/>
      <c r="D34" s="140" t="s">
        <v>12</v>
      </c>
      <c r="E34" s="52" t="s">
        <v>13</v>
      </c>
      <c r="F34" s="51">
        <v>2680049</v>
      </c>
      <c r="G34" s="219"/>
      <c r="H34" s="51">
        <v>15439100</v>
      </c>
      <c r="I34" s="219"/>
      <c r="J34" s="51">
        <f t="shared" ref="J34:J54" si="3">F34+H34</f>
        <v>18119149</v>
      </c>
      <c r="K34" s="59"/>
    </row>
    <row r="35" spans="2:11" s="27" customFormat="1" ht="20.100000000000001" customHeight="1">
      <c r="B35" s="179"/>
      <c r="C35" s="95" t="s">
        <v>72</v>
      </c>
      <c r="D35" s="141" t="s">
        <v>10</v>
      </c>
      <c r="E35" s="53" t="s">
        <v>11</v>
      </c>
      <c r="F35" s="41">
        <v>1228731</v>
      </c>
      <c r="G35" s="83">
        <v>870</v>
      </c>
      <c r="H35" s="41">
        <v>1446006</v>
      </c>
      <c r="I35" s="83">
        <v>1150</v>
      </c>
      <c r="J35" s="41">
        <f t="shared" si="3"/>
        <v>2674737</v>
      </c>
    </row>
    <row r="36" spans="2:11" s="27" customFormat="1" ht="20.100000000000001" customHeight="1">
      <c r="B36" s="179"/>
      <c r="C36" s="174" t="s">
        <v>74</v>
      </c>
      <c r="D36" s="140" t="s">
        <v>10</v>
      </c>
      <c r="E36" s="52" t="s">
        <v>11</v>
      </c>
      <c r="F36" s="51">
        <v>0</v>
      </c>
      <c r="G36" s="167"/>
      <c r="H36" s="51">
        <v>30130201</v>
      </c>
      <c r="I36" s="97">
        <v>77023</v>
      </c>
      <c r="J36" s="51">
        <f t="shared" si="3"/>
        <v>30130201</v>
      </c>
    </row>
    <row r="37" spans="2:11" s="27" customFormat="1" ht="20.100000000000001" hidden="1" customHeight="1">
      <c r="B37" s="179"/>
      <c r="C37" s="174"/>
      <c r="D37" s="140" t="s">
        <v>12</v>
      </c>
      <c r="E37" s="52" t="s">
        <v>13</v>
      </c>
      <c r="F37" s="51"/>
      <c r="G37" s="167"/>
      <c r="H37" s="51"/>
      <c r="I37" s="97"/>
      <c r="J37" s="51">
        <f t="shared" si="3"/>
        <v>0</v>
      </c>
    </row>
    <row r="38" spans="2:11" s="27" customFormat="1" ht="33.950000000000003" customHeight="1">
      <c r="B38" s="179"/>
      <c r="C38" s="153" t="s">
        <v>82</v>
      </c>
      <c r="D38" s="141" t="s">
        <v>12</v>
      </c>
      <c r="E38" s="53" t="s">
        <v>13</v>
      </c>
      <c r="F38" s="41">
        <v>4990016</v>
      </c>
      <c r="G38" s="83">
        <v>56</v>
      </c>
      <c r="H38" s="41">
        <v>838323</v>
      </c>
      <c r="I38" s="83">
        <v>56</v>
      </c>
      <c r="J38" s="41">
        <f t="shared" si="3"/>
        <v>5828339</v>
      </c>
    </row>
    <row r="39" spans="2:11" s="27" customFormat="1" ht="20.100000000000001" customHeight="1">
      <c r="B39" s="179"/>
      <c r="C39" s="174" t="s">
        <v>16</v>
      </c>
      <c r="D39" s="140" t="s">
        <v>10</v>
      </c>
      <c r="E39" s="52" t="s">
        <v>11</v>
      </c>
      <c r="F39" s="51">
        <v>1848370</v>
      </c>
      <c r="G39" s="84">
        <v>408</v>
      </c>
      <c r="H39" s="51">
        <v>0</v>
      </c>
      <c r="I39" s="97"/>
      <c r="J39" s="51">
        <f t="shared" si="3"/>
        <v>1848370</v>
      </c>
    </row>
    <row r="40" spans="2:11" s="27" customFormat="1" ht="15" hidden="1" customHeight="1">
      <c r="B40" s="179"/>
      <c r="C40" s="174"/>
      <c r="D40" s="140" t="s">
        <v>12</v>
      </c>
      <c r="E40" s="52" t="s">
        <v>13</v>
      </c>
      <c r="F40" s="51"/>
      <c r="G40" s="84"/>
      <c r="H40" s="51"/>
      <c r="I40" s="97"/>
      <c r="J40" s="51">
        <f t="shared" si="3"/>
        <v>0</v>
      </c>
    </row>
    <row r="41" spans="2:11" s="81" customFormat="1" ht="20.100000000000001" customHeight="1">
      <c r="B41" s="179"/>
      <c r="C41" s="216" t="s">
        <v>73</v>
      </c>
      <c r="D41" s="141" t="s">
        <v>10</v>
      </c>
      <c r="E41" s="54" t="s">
        <v>11</v>
      </c>
      <c r="F41" s="41">
        <v>18718176</v>
      </c>
      <c r="G41" s="214">
        <v>56</v>
      </c>
      <c r="H41" s="55">
        <v>14431502</v>
      </c>
      <c r="I41" s="214">
        <v>104</v>
      </c>
      <c r="J41" s="41">
        <f t="shared" si="3"/>
        <v>33149678</v>
      </c>
      <c r="K41" s="121"/>
    </row>
    <row r="42" spans="2:11" s="81" customFormat="1" ht="20.100000000000001" customHeight="1">
      <c r="B42" s="179"/>
      <c r="C42" s="217"/>
      <c r="D42" s="141" t="s">
        <v>12</v>
      </c>
      <c r="E42" s="54" t="s">
        <v>13</v>
      </c>
      <c r="F42" s="41">
        <v>3852292</v>
      </c>
      <c r="G42" s="215"/>
      <c r="H42" s="55">
        <v>6277938</v>
      </c>
      <c r="I42" s="215"/>
      <c r="J42" s="41">
        <f t="shared" si="3"/>
        <v>10130230</v>
      </c>
    </row>
    <row r="43" spans="2:11" s="81" customFormat="1" ht="20.100000000000001" customHeight="1">
      <c r="B43" s="179"/>
      <c r="C43" s="181" t="s">
        <v>40</v>
      </c>
      <c r="D43" s="142" t="s">
        <v>10</v>
      </c>
      <c r="E43" s="82" t="s">
        <v>11</v>
      </c>
      <c r="F43" s="86">
        <v>299401</v>
      </c>
      <c r="G43" s="183">
        <v>3</v>
      </c>
      <c r="H43" s="88">
        <v>0</v>
      </c>
      <c r="I43" s="183">
        <v>57</v>
      </c>
      <c r="J43" s="51">
        <f t="shared" si="3"/>
        <v>299401</v>
      </c>
      <c r="K43" s="121"/>
    </row>
    <row r="44" spans="2:11" s="81" customFormat="1" ht="20.100000000000001" customHeight="1">
      <c r="B44" s="179"/>
      <c r="C44" s="212"/>
      <c r="D44" s="142" t="s">
        <v>12</v>
      </c>
      <c r="E44" s="52" t="s">
        <v>13</v>
      </c>
      <c r="F44" s="86">
        <v>9951432</v>
      </c>
      <c r="G44" s="184"/>
      <c r="H44" s="88">
        <v>1197604</v>
      </c>
      <c r="I44" s="184"/>
      <c r="J44" s="51">
        <f t="shared" si="3"/>
        <v>11149036</v>
      </c>
    </row>
    <row r="45" spans="2:11" s="81" customFormat="1" ht="30" customHeight="1">
      <c r="B45" s="179"/>
      <c r="C45" s="109" t="s">
        <v>39</v>
      </c>
      <c r="D45" s="141" t="s">
        <v>12</v>
      </c>
      <c r="E45" s="54" t="s">
        <v>13</v>
      </c>
      <c r="F45" s="41">
        <v>304346</v>
      </c>
      <c r="G45" s="93">
        <v>1</v>
      </c>
      <c r="H45" s="55">
        <v>0</v>
      </c>
      <c r="I45" s="107"/>
      <c r="J45" s="41">
        <f t="shared" si="3"/>
        <v>304346</v>
      </c>
    </row>
    <row r="46" spans="2:11" s="81" customFormat="1" ht="20.100000000000001" customHeight="1">
      <c r="B46" s="179"/>
      <c r="C46" s="181" t="s">
        <v>49</v>
      </c>
      <c r="D46" s="142" t="s">
        <v>10</v>
      </c>
      <c r="E46" s="82" t="s">
        <v>11</v>
      </c>
      <c r="F46" s="88">
        <v>9359327</v>
      </c>
      <c r="G46" s="183">
        <v>60</v>
      </c>
      <c r="H46" s="88">
        <v>43565474</v>
      </c>
      <c r="I46" s="183">
        <v>18</v>
      </c>
      <c r="J46" s="51">
        <f t="shared" si="3"/>
        <v>52924801</v>
      </c>
      <c r="K46" s="121"/>
    </row>
    <row r="47" spans="2:11" s="108" customFormat="1" ht="20.100000000000001" customHeight="1">
      <c r="B47" s="179"/>
      <c r="C47" s="182"/>
      <c r="D47" s="142" t="s">
        <v>12</v>
      </c>
      <c r="E47" s="52" t="s">
        <v>13</v>
      </c>
      <c r="F47" s="88">
        <v>1441117</v>
      </c>
      <c r="G47" s="184"/>
      <c r="H47" s="88">
        <v>3232033</v>
      </c>
      <c r="I47" s="184"/>
      <c r="J47" s="51">
        <f t="shared" si="3"/>
        <v>4673150</v>
      </c>
    </row>
    <row r="48" spans="2:11" s="108" customFormat="1" ht="33.950000000000003" customHeight="1">
      <c r="B48" s="180"/>
      <c r="C48" s="100" t="s">
        <v>41</v>
      </c>
      <c r="D48" s="141" t="s">
        <v>10</v>
      </c>
      <c r="E48" s="54" t="s">
        <v>11</v>
      </c>
      <c r="F48" s="55">
        <v>0</v>
      </c>
      <c r="G48" s="99"/>
      <c r="H48" s="55">
        <v>309381</v>
      </c>
      <c r="I48" s="107">
        <v>1</v>
      </c>
      <c r="J48" s="41">
        <f t="shared" si="3"/>
        <v>309381</v>
      </c>
    </row>
    <row r="49" spans="2:11" s="81" customFormat="1" ht="33.950000000000003" customHeight="1">
      <c r="B49" s="176" t="s">
        <v>29</v>
      </c>
      <c r="C49" s="119" t="s">
        <v>64</v>
      </c>
      <c r="D49" s="142" t="s">
        <v>10</v>
      </c>
      <c r="E49" s="87" t="s">
        <v>11</v>
      </c>
      <c r="F49" s="88">
        <v>52894</v>
      </c>
      <c r="G49" s="101">
        <v>1</v>
      </c>
      <c r="H49" s="88">
        <v>59880</v>
      </c>
      <c r="I49" s="106">
        <v>1</v>
      </c>
      <c r="J49" s="86">
        <f t="shared" si="3"/>
        <v>112774</v>
      </c>
    </row>
    <row r="50" spans="2:11" s="81" customFormat="1" ht="33.950000000000003" customHeight="1">
      <c r="B50" s="177"/>
      <c r="C50" s="96" t="s">
        <v>65</v>
      </c>
      <c r="D50" s="141" t="s">
        <v>10</v>
      </c>
      <c r="E50" s="54" t="s">
        <v>11</v>
      </c>
      <c r="F50" s="55">
        <v>32435</v>
      </c>
      <c r="G50" s="99">
        <v>1</v>
      </c>
      <c r="H50" s="55">
        <v>353293</v>
      </c>
      <c r="I50" s="98">
        <v>14</v>
      </c>
      <c r="J50" s="41">
        <f t="shared" si="3"/>
        <v>385728</v>
      </c>
    </row>
    <row r="51" spans="2:11" s="27" customFormat="1" ht="17.100000000000001" hidden="1" customHeight="1">
      <c r="B51" s="175" t="s">
        <v>34</v>
      </c>
      <c r="C51" s="220" t="s">
        <v>35</v>
      </c>
      <c r="D51" s="142" t="s">
        <v>10</v>
      </c>
      <c r="E51" s="114" t="s">
        <v>11</v>
      </c>
      <c r="F51" s="86"/>
      <c r="G51" s="210"/>
      <c r="H51" s="86"/>
      <c r="I51" s="210"/>
      <c r="J51" s="86">
        <f t="shared" si="3"/>
        <v>0</v>
      </c>
    </row>
    <row r="52" spans="2:11" s="27" customFormat="1" ht="17.100000000000001" hidden="1" customHeight="1">
      <c r="B52" s="175"/>
      <c r="C52" s="221"/>
      <c r="D52" s="142" t="s">
        <v>12</v>
      </c>
      <c r="E52" s="114" t="s">
        <v>13</v>
      </c>
      <c r="F52" s="86"/>
      <c r="G52" s="211"/>
      <c r="H52" s="86"/>
      <c r="I52" s="211"/>
      <c r="J52" s="41">
        <f t="shared" si="3"/>
        <v>0</v>
      </c>
    </row>
    <row r="53" spans="2:11" s="27" customFormat="1" ht="17.100000000000001" hidden="1" customHeight="1">
      <c r="B53" s="175"/>
      <c r="C53" s="113" t="s">
        <v>36</v>
      </c>
      <c r="D53" s="142" t="s">
        <v>10</v>
      </c>
      <c r="E53" s="114" t="s">
        <v>11</v>
      </c>
      <c r="F53" s="86"/>
      <c r="G53" s="111"/>
      <c r="H53" s="86"/>
      <c r="I53" s="111"/>
      <c r="J53" s="86">
        <f t="shared" si="3"/>
        <v>0</v>
      </c>
    </row>
    <row r="54" spans="2:11" s="27" customFormat="1" ht="20.100000000000001" customHeight="1">
      <c r="B54" s="124">
        <v>4224</v>
      </c>
      <c r="C54" s="119" t="s">
        <v>83</v>
      </c>
      <c r="D54" s="142" t="s">
        <v>10</v>
      </c>
      <c r="E54" s="87" t="s">
        <v>11</v>
      </c>
      <c r="F54" s="88">
        <v>15000</v>
      </c>
      <c r="G54" s="122">
        <v>55</v>
      </c>
      <c r="H54" s="88"/>
      <c r="I54" s="130"/>
      <c r="J54" s="86">
        <f t="shared" si="3"/>
        <v>15000</v>
      </c>
    </row>
    <row r="55" spans="2:11" s="27" customFormat="1" ht="30" customHeight="1">
      <c r="B55" s="164" t="s">
        <v>38</v>
      </c>
      <c r="C55" s="109" t="s">
        <v>76</v>
      </c>
      <c r="D55" s="141" t="s">
        <v>12</v>
      </c>
      <c r="E55" s="54" t="s">
        <v>13</v>
      </c>
      <c r="F55" s="55">
        <v>8703099</v>
      </c>
      <c r="G55" s="133">
        <v>0.2437</v>
      </c>
      <c r="H55" s="55"/>
      <c r="I55" s="107"/>
      <c r="J55" s="41">
        <f>F55+H55</f>
        <v>8703099</v>
      </c>
    </row>
    <row r="56" spans="2:11" s="27" customFormat="1" ht="20.100000000000001" customHeight="1">
      <c r="B56" s="165"/>
      <c r="C56" s="119" t="s">
        <v>75</v>
      </c>
      <c r="D56" s="142" t="s">
        <v>12</v>
      </c>
      <c r="E56" s="87" t="s">
        <v>13</v>
      </c>
      <c r="F56" s="88">
        <v>7984025</v>
      </c>
      <c r="G56" s="132">
        <v>1</v>
      </c>
      <c r="H56" s="88"/>
      <c r="I56" s="106"/>
      <c r="J56" s="86">
        <f t="shared" ref="J56:J70" si="4">F56+H56</f>
        <v>7984025</v>
      </c>
      <c r="K56" s="131"/>
    </row>
    <row r="57" spans="2:11" s="27" customFormat="1" ht="20.100000000000001" customHeight="1">
      <c r="B57" s="165"/>
      <c r="C57" s="109" t="s">
        <v>42</v>
      </c>
      <c r="D57" s="141" t="s">
        <v>12</v>
      </c>
      <c r="E57" s="54" t="s">
        <v>13</v>
      </c>
      <c r="F57" s="55">
        <v>0</v>
      </c>
      <c r="G57" s="133"/>
      <c r="H57" s="55">
        <v>5550893</v>
      </c>
      <c r="I57" s="133">
        <v>0.2135</v>
      </c>
      <c r="J57" s="41">
        <f t="shared" si="4"/>
        <v>5550893</v>
      </c>
    </row>
    <row r="58" spans="2:11" s="27" customFormat="1" ht="33.950000000000003" customHeight="1">
      <c r="B58" s="165"/>
      <c r="C58" s="119" t="s">
        <v>43</v>
      </c>
      <c r="D58" s="142" t="s">
        <v>12</v>
      </c>
      <c r="E58" s="87" t="s">
        <v>13</v>
      </c>
      <c r="F58" s="88">
        <v>0</v>
      </c>
      <c r="G58" s="132"/>
      <c r="H58" s="88">
        <v>548902</v>
      </c>
      <c r="I58" s="132">
        <v>1.21E-2</v>
      </c>
      <c r="J58" s="86">
        <f t="shared" si="4"/>
        <v>548902</v>
      </c>
    </row>
    <row r="59" spans="2:11" s="27" customFormat="1" ht="30" customHeight="1">
      <c r="B59" s="165"/>
      <c r="C59" s="109" t="s">
        <v>44</v>
      </c>
      <c r="D59" s="141" t="s">
        <v>12</v>
      </c>
      <c r="E59" s="54" t="s">
        <v>13</v>
      </c>
      <c r="F59" s="55">
        <v>0</v>
      </c>
      <c r="G59" s="133"/>
      <c r="H59" s="55">
        <v>405189</v>
      </c>
      <c r="I59" s="133">
        <v>3.1600000000000003E-2</v>
      </c>
      <c r="J59" s="41">
        <f t="shared" si="4"/>
        <v>405189</v>
      </c>
    </row>
    <row r="60" spans="2:11" s="27" customFormat="1" ht="33.950000000000003" customHeight="1">
      <c r="B60" s="165"/>
      <c r="C60" s="119" t="s">
        <v>45</v>
      </c>
      <c r="D60" s="142" t="s">
        <v>12</v>
      </c>
      <c r="E60" s="87" t="s">
        <v>13</v>
      </c>
      <c r="F60" s="88">
        <v>0</v>
      </c>
      <c r="G60" s="132"/>
      <c r="H60" s="88">
        <v>1649556</v>
      </c>
      <c r="I60" s="132">
        <v>0.2697</v>
      </c>
      <c r="J60" s="86">
        <f t="shared" si="4"/>
        <v>1649556</v>
      </c>
    </row>
    <row r="61" spans="2:11" s="27" customFormat="1" ht="33.950000000000003" customHeight="1">
      <c r="B61" s="165"/>
      <c r="C61" s="109" t="s">
        <v>46</v>
      </c>
      <c r="D61" s="141" t="s">
        <v>12</v>
      </c>
      <c r="E61" s="54" t="s">
        <v>13</v>
      </c>
      <c r="F61" s="55">
        <v>0</v>
      </c>
      <c r="G61" s="133"/>
      <c r="H61" s="55">
        <v>351297</v>
      </c>
      <c r="I61" s="133">
        <v>3.49E-2</v>
      </c>
      <c r="J61" s="41">
        <f t="shared" si="4"/>
        <v>351297</v>
      </c>
    </row>
    <row r="62" spans="2:11" s="27" customFormat="1" ht="20.100000000000001" customHeight="1">
      <c r="B62" s="165"/>
      <c r="C62" s="119" t="s">
        <v>47</v>
      </c>
      <c r="D62" s="142" t="s">
        <v>12</v>
      </c>
      <c r="E62" s="87" t="s">
        <v>13</v>
      </c>
      <c r="F62" s="88">
        <v>0</v>
      </c>
      <c r="G62" s="132"/>
      <c r="H62" s="88">
        <v>1324350</v>
      </c>
      <c r="I62" s="132">
        <v>5.5500000000000001E-2</v>
      </c>
      <c r="J62" s="86">
        <f t="shared" si="4"/>
        <v>1324350</v>
      </c>
    </row>
    <row r="63" spans="2:11" s="27" customFormat="1" ht="20.100000000000001" customHeight="1">
      <c r="B63" s="165"/>
      <c r="C63" s="109" t="s">
        <v>58</v>
      </c>
      <c r="D63" s="141" t="s">
        <v>12</v>
      </c>
      <c r="E63" s="54" t="s">
        <v>13</v>
      </c>
      <c r="F63" s="55">
        <v>0</v>
      </c>
      <c r="G63" s="133"/>
      <c r="H63" s="55">
        <v>718375</v>
      </c>
      <c r="I63" s="133">
        <v>0.18429999999999999</v>
      </c>
      <c r="J63" s="41">
        <f t="shared" si="4"/>
        <v>718375</v>
      </c>
    </row>
    <row r="64" spans="2:11" s="27" customFormat="1" ht="33.950000000000003" customHeight="1">
      <c r="B64" s="165"/>
      <c r="C64" s="119" t="s">
        <v>48</v>
      </c>
      <c r="D64" s="142" t="s">
        <v>12</v>
      </c>
      <c r="E64" s="87" t="s">
        <v>13</v>
      </c>
      <c r="F64" s="88">
        <v>0</v>
      </c>
      <c r="G64" s="132"/>
      <c r="H64" s="88">
        <v>3461574</v>
      </c>
      <c r="I64" s="132">
        <v>0.191</v>
      </c>
      <c r="J64" s="86">
        <f t="shared" si="4"/>
        <v>3461574</v>
      </c>
    </row>
    <row r="65" spans="1:239" s="28" customFormat="1" ht="33.950000000000003" customHeight="1">
      <c r="B65" s="165"/>
      <c r="C65" s="109" t="s">
        <v>51</v>
      </c>
      <c r="D65" s="141" t="s">
        <v>12</v>
      </c>
      <c r="E65" s="54" t="s">
        <v>13</v>
      </c>
      <c r="F65" s="55">
        <v>0</v>
      </c>
      <c r="G65" s="133"/>
      <c r="H65" s="55">
        <v>709580</v>
      </c>
      <c r="I65" s="133">
        <v>3.0099999999999998E-2</v>
      </c>
      <c r="J65" s="41">
        <f t="shared" si="4"/>
        <v>709580</v>
      </c>
      <c r="K65" s="118"/>
      <c r="L65" s="31"/>
      <c r="M65" s="31"/>
      <c r="N65" s="32"/>
      <c r="O65" s="32"/>
      <c r="P65" s="32"/>
    </row>
    <row r="66" spans="1:239" s="28" customFormat="1" ht="30" customHeight="1">
      <c r="B66" s="165"/>
      <c r="C66" s="119" t="s">
        <v>52</v>
      </c>
      <c r="D66" s="142" t="s">
        <v>12</v>
      </c>
      <c r="E66" s="87" t="s">
        <v>13</v>
      </c>
      <c r="F66" s="88">
        <v>0</v>
      </c>
      <c r="G66" s="132"/>
      <c r="H66" s="88">
        <v>399201</v>
      </c>
      <c r="I66" s="132">
        <v>0.3145</v>
      </c>
      <c r="J66" s="86">
        <f t="shared" si="4"/>
        <v>399201</v>
      </c>
      <c r="K66" s="118"/>
      <c r="L66" s="31"/>
      <c r="M66" s="31"/>
      <c r="N66" s="32"/>
      <c r="O66" s="32"/>
      <c r="P66" s="32"/>
    </row>
    <row r="67" spans="1:239" s="28" customFormat="1" ht="20.100000000000001" customHeight="1">
      <c r="B67" s="165"/>
      <c r="C67" s="109" t="s">
        <v>53</v>
      </c>
      <c r="D67" s="141" t="s">
        <v>12</v>
      </c>
      <c r="E67" s="54" t="s">
        <v>13</v>
      </c>
      <c r="F67" s="55">
        <v>0</v>
      </c>
      <c r="G67" s="133"/>
      <c r="H67" s="55">
        <v>28942</v>
      </c>
      <c r="I67" s="133">
        <v>8.8999999999999999E-3</v>
      </c>
      <c r="J67" s="41">
        <f t="shared" si="4"/>
        <v>28942</v>
      </c>
      <c r="K67" s="118"/>
      <c r="L67" s="31"/>
      <c r="M67" s="31"/>
      <c r="N67" s="32"/>
      <c r="O67" s="32"/>
      <c r="P67" s="32"/>
    </row>
    <row r="68" spans="1:239" s="28" customFormat="1" ht="30" customHeight="1">
      <c r="B68" s="165"/>
      <c r="C68" s="119" t="s">
        <v>54</v>
      </c>
      <c r="D68" s="142" t="s">
        <v>12</v>
      </c>
      <c r="E68" s="87" t="s">
        <v>13</v>
      </c>
      <c r="F68" s="88">
        <v>0</v>
      </c>
      <c r="G68" s="132"/>
      <c r="H68" s="88">
        <v>378243</v>
      </c>
      <c r="I68" s="132">
        <v>0.31640000000000001</v>
      </c>
      <c r="J68" s="86">
        <f t="shared" si="4"/>
        <v>378243</v>
      </c>
      <c r="K68" s="118"/>
      <c r="L68" s="31"/>
      <c r="M68" s="31"/>
      <c r="N68" s="32"/>
      <c r="O68" s="32"/>
      <c r="P68" s="32"/>
    </row>
    <row r="69" spans="1:239" s="28" customFormat="1" ht="33.950000000000003" customHeight="1">
      <c r="B69" s="165"/>
      <c r="C69" s="109" t="s">
        <v>55</v>
      </c>
      <c r="D69" s="141" t="s">
        <v>12</v>
      </c>
      <c r="E69" s="54" t="s">
        <v>13</v>
      </c>
      <c r="F69" s="55">
        <v>0</v>
      </c>
      <c r="G69" s="133"/>
      <c r="H69" s="55">
        <v>513972</v>
      </c>
      <c r="I69" s="133">
        <v>0.32700000000000001</v>
      </c>
      <c r="J69" s="41">
        <f t="shared" si="4"/>
        <v>513972</v>
      </c>
      <c r="K69" s="118"/>
      <c r="L69" s="31"/>
      <c r="M69" s="31"/>
      <c r="N69" s="32"/>
      <c r="O69" s="32"/>
      <c r="P69" s="32"/>
    </row>
    <row r="70" spans="1:239" s="28" customFormat="1" ht="20.100000000000001" customHeight="1">
      <c r="B70" s="165"/>
      <c r="C70" s="119" t="s">
        <v>56</v>
      </c>
      <c r="D70" s="142" t="s">
        <v>12</v>
      </c>
      <c r="E70" s="87" t="s">
        <v>13</v>
      </c>
      <c r="F70" s="88">
        <v>0</v>
      </c>
      <c r="G70" s="132"/>
      <c r="H70" s="88">
        <v>770458</v>
      </c>
      <c r="I70" s="132">
        <v>1</v>
      </c>
      <c r="J70" s="86">
        <f t="shared" si="4"/>
        <v>770458</v>
      </c>
      <c r="K70" s="118"/>
      <c r="L70" s="31"/>
      <c r="M70" s="31"/>
      <c r="N70" s="32"/>
      <c r="O70" s="32"/>
      <c r="P70" s="32"/>
    </row>
    <row r="71" spans="1:239" s="28" customFormat="1" ht="20.100000000000001" customHeight="1">
      <c r="B71" s="165"/>
      <c r="C71" s="109" t="s">
        <v>57</v>
      </c>
      <c r="D71" s="141" t="s">
        <v>12</v>
      </c>
      <c r="E71" s="54" t="s">
        <v>13</v>
      </c>
      <c r="F71" s="55">
        <v>0</v>
      </c>
      <c r="G71" s="133"/>
      <c r="H71" s="55">
        <v>998003</v>
      </c>
      <c r="I71" s="133">
        <v>0.43569999999999998</v>
      </c>
      <c r="J71" s="41">
        <f>F71+H71</f>
        <v>998003</v>
      </c>
      <c r="K71" s="118"/>
      <c r="L71" s="31"/>
      <c r="M71" s="31"/>
      <c r="N71" s="32"/>
      <c r="O71" s="32"/>
      <c r="P71" s="32"/>
    </row>
    <row r="72" spans="1:239" s="28" customFormat="1" ht="20.100000000000001" customHeight="1">
      <c r="B72" s="165"/>
      <c r="C72" s="150" t="s">
        <v>59</v>
      </c>
      <c r="D72" s="140" t="s">
        <v>12</v>
      </c>
      <c r="E72" s="146" t="s">
        <v>13</v>
      </c>
      <c r="F72" s="88">
        <v>0</v>
      </c>
      <c r="G72" s="148"/>
      <c r="H72" s="147">
        <v>2972543</v>
      </c>
      <c r="I72" s="149">
        <v>9</v>
      </c>
      <c r="J72" s="51">
        <f>F72+H72</f>
        <v>2972543</v>
      </c>
      <c r="K72" s="118"/>
      <c r="L72" s="31"/>
      <c r="M72" s="31"/>
      <c r="N72" s="32"/>
      <c r="O72" s="32"/>
      <c r="P72" s="32"/>
    </row>
    <row r="73" spans="1:239" s="28" customFormat="1" ht="33.950000000000003" customHeight="1">
      <c r="B73" s="166"/>
      <c r="C73" s="109" t="s">
        <v>60</v>
      </c>
      <c r="D73" s="141" t="s">
        <v>12</v>
      </c>
      <c r="E73" s="54" t="s">
        <v>13</v>
      </c>
      <c r="F73" s="55">
        <v>0</v>
      </c>
      <c r="G73" s="127"/>
      <c r="H73" s="55">
        <v>34930</v>
      </c>
      <c r="I73" s="107">
        <v>1</v>
      </c>
      <c r="J73" s="41">
        <f>F73+H73</f>
        <v>34930</v>
      </c>
      <c r="K73" s="118"/>
      <c r="L73" s="31"/>
      <c r="M73" s="31"/>
      <c r="N73" s="32"/>
      <c r="O73" s="32"/>
      <c r="P73" s="32"/>
    </row>
    <row r="74" spans="1:239" s="19" customFormat="1" ht="21" customHeight="1">
      <c r="B74" s="168" t="s">
        <v>17</v>
      </c>
      <c r="C74" s="169"/>
      <c r="D74" s="169"/>
      <c r="E74" s="170"/>
      <c r="F74" s="35">
        <f>SUM(F33:F73)</f>
        <v>100248296</v>
      </c>
      <c r="G74" s="79"/>
      <c r="H74" s="35">
        <f>SUM(H33:H73)</f>
        <v>256560653</v>
      </c>
      <c r="I74" s="79"/>
      <c r="J74" s="35">
        <f>SUM(J33:J73)</f>
        <v>356808949</v>
      </c>
      <c r="K74" s="20"/>
      <c r="L74" s="20"/>
      <c r="M74" s="20"/>
    </row>
    <row r="75" spans="1:239" s="19" customFormat="1" ht="17.100000000000001" customHeight="1">
      <c r="A75" s="151"/>
      <c r="B75" s="128"/>
      <c r="C75" s="128"/>
      <c r="D75" s="128"/>
      <c r="E75" s="128"/>
      <c r="F75" s="129"/>
      <c r="G75" s="129"/>
      <c r="H75" s="129"/>
      <c r="I75" s="129"/>
      <c r="J75" s="129"/>
      <c r="K75" s="20"/>
      <c r="L75" s="20"/>
      <c r="M75" s="20"/>
    </row>
    <row r="76" spans="1:239" s="19" customFormat="1" ht="20.25" customHeight="1">
      <c r="B76" s="171" t="s">
        <v>18</v>
      </c>
      <c r="C76" s="172"/>
      <c r="D76" s="172"/>
      <c r="E76" s="172"/>
      <c r="F76" s="172"/>
      <c r="G76" s="172"/>
      <c r="H76" s="172"/>
      <c r="I76" s="172"/>
      <c r="J76" s="172"/>
      <c r="K76" s="20"/>
      <c r="L76" s="20"/>
      <c r="M76" s="20"/>
    </row>
    <row r="77" spans="1:239" s="23" customFormat="1" ht="18.95" customHeight="1">
      <c r="B77" s="185" t="s">
        <v>21</v>
      </c>
      <c r="C77" s="186"/>
      <c r="D77" s="223" t="s">
        <v>22</v>
      </c>
      <c r="E77" s="223"/>
      <c r="F77" s="189" t="s">
        <v>23</v>
      </c>
      <c r="G77" s="190"/>
      <c r="H77" s="189" t="s">
        <v>24</v>
      </c>
      <c r="I77" s="222"/>
      <c r="J77" s="21" t="s">
        <v>2</v>
      </c>
      <c r="K77" s="22"/>
      <c r="L77" s="22"/>
      <c r="M77" s="22"/>
    </row>
    <row r="78" spans="1:239" s="23" customFormat="1" ht="33.950000000000003" customHeight="1">
      <c r="B78" s="187"/>
      <c r="C78" s="188"/>
      <c r="D78" s="223"/>
      <c r="E78" s="223"/>
      <c r="F78" s="21" t="s">
        <v>25</v>
      </c>
      <c r="G78" s="85" t="s">
        <v>28</v>
      </c>
      <c r="H78" s="21" t="s">
        <v>25</v>
      </c>
      <c r="I78" s="85" t="s">
        <v>28</v>
      </c>
      <c r="J78" s="21" t="s">
        <v>25</v>
      </c>
      <c r="K78" s="22"/>
      <c r="L78" s="22"/>
      <c r="M78" s="22"/>
    </row>
    <row r="79" spans="1:239" s="57" customFormat="1" ht="33" customHeight="1">
      <c r="B79" s="112" t="s">
        <v>66</v>
      </c>
      <c r="C79" s="94" t="s">
        <v>77</v>
      </c>
      <c r="D79" s="142" t="s">
        <v>12</v>
      </c>
      <c r="E79" s="114" t="s">
        <v>13</v>
      </c>
      <c r="F79" s="88">
        <v>0</v>
      </c>
      <c r="G79" s="115"/>
      <c r="H79" s="110">
        <v>99800</v>
      </c>
      <c r="I79" s="134">
        <v>0.01</v>
      </c>
      <c r="J79" s="86">
        <f>F79+H79</f>
        <v>99800</v>
      </c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</row>
    <row r="80" spans="1:239" s="28" customFormat="1" ht="21" customHeight="1">
      <c r="B80" s="168" t="s">
        <v>19</v>
      </c>
      <c r="C80" s="169"/>
      <c r="D80" s="169"/>
      <c r="E80" s="170"/>
      <c r="F80" s="35">
        <f>SUM(F79:F79)</f>
        <v>0</v>
      </c>
      <c r="G80" s="79"/>
      <c r="H80" s="35">
        <f>H79</f>
        <v>99800</v>
      </c>
      <c r="I80" s="79"/>
      <c r="J80" s="35">
        <f>SUM(J79:J79)</f>
        <v>99800</v>
      </c>
      <c r="K80" s="31"/>
      <c r="L80" s="31"/>
      <c r="M80" s="31"/>
      <c r="N80" s="32"/>
      <c r="O80" s="32"/>
      <c r="P80" s="32"/>
    </row>
    <row r="81" spans="2:228" s="28" customFormat="1" ht="17.100000000000001" customHeight="1">
      <c r="B81" s="144"/>
      <c r="C81" s="144"/>
      <c r="D81" s="144"/>
      <c r="E81" s="144"/>
      <c r="F81" s="145"/>
      <c r="G81" s="129"/>
      <c r="H81" s="145"/>
      <c r="I81" s="129"/>
      <c r="J81" s="145"/>
      <c r="K81" s="31"/>
      <c r="L81" s="31"/>
      <c r="M81" s="31"/>
      <c r="N81" s="32"/>
      <c r="O81" s="32"/>
      <c r="P81" s="32"/>
    </row>
    <row r="82" spans="2:228" s="28" customFormat="1" ht="18.75" customHeight="1">
      <c r="B82" s="171" t="s">
        <v>32</v>
      </c>
      <c r="C82" s="172"/>
      <c r="D82" s="172"/>
      <c r="E82" s="172"/>
      <c r="F82" s="172"/>
      <c r="G82" s="172"/>
      <c r="H82" s="172"/>
      <c r="I82" s="172"/>
      <c r="J82" s="173"/>
      <c r="K82" s="31"/>
      <c r="L82" s="31"/>
      <c r="M82" s="31"/>
      <c r="N82" s="32"/>
      <c r="O82" s="32"/>
      <c r="P82" s="32"/>
    </row>
    <row r="83" spans="2:228" s="23" customFormat="1" ht="18.95" customHeight="1">
      <c r="B83" s="185" t="s">
        <v>21</v>
      </c>
      <c r="C83" s="186"/>
      <c r="D83" s="223" t="s">
        <v>22</v>
      </c>
      <c r="E83" s="223"/>
      <c r="F83" s="223" t="s">
        <v>23</v>
      </c>
      <c r="G83" s="223"/>
      <c r="H83" s="223" t="s">
        <v>24</v>
      </c>
      <c r="I83" s="223"/>
      <c r="J83" s="21" t="s">
        <v>2</v>
      </c>
      <c r="K83" s="22"/>
      <c r="L83" s="22"/>
      <c r="M83" s="22"/>
    </row>
    <row r="84" spans="2:228" s="23" customFormat="1" ht="33.950000000000003" customHeight="1">
      <c r="B84" s="187"/>
      <c r="C84" s="188"/>
      <c r="D84" s="223"/>
      <c r="E84" s="223"/>
      <c r="F84" s="125" t="s">
        <v>25</v>
      </c>
      <c r="G84" s="85" t="s">
        <v>28</v>
      </c>
      <c r="H84" s="21" t="s">
        <v>25</v>
      </c>
      <c r="I84" s="85" t="s">
        <v>28</v>
      </c>
      <c r="J84" s="21" t="s">
        <v>25</v>
      </c>
      <c r="K84" s="22"/>
      <c r="L84" s="22"/>
      <c r="M84" s="22"/>
    </row>
    <row r="85" spans="2:228" s="28" customFormat="1" ht="45" customHeight="1">
      <c r="B85" s="152" t="s">
        <v>63</v>
      </c>
      <c r="C85" s="113" t="s">
        <v>78</v>
      </c>
      <c r="D85" s="143" t="s">
        <v>10</v>
      </c>
      <c r="E85" s="114" t="s">
        <v>11</v>
      </c>
      <c r="F85" s="86">
        <v>30000</v>
      </c>
      <c r="G85" s="111"/>
      <c r="H85" s="86">
        <v>0</v>
      </c>
      <c r="I85" s="86"/>
      <c r="J85" s="86">
        <f>F85+H85</f>
        <v>30000</v>
      </c>
      <c r="K85" s="31"/>
      <c r="L85" s="31"/>
      <c r="M85" s="31"/>
      <c r="N85" s="32"/>
      <c r="O85" s="32"/>
      <c r="P85" s="32"/>
    </row>
    <row r="86" spans="2:228" s="90" customFormat="1" ht="21" customHeight="1">
      <c r="B86" s="168" t="s">
        <v>33</v>
      </c>
      <c r="C86" s="169"/>
      <c r="D86" s="169"/>
      <c r="E86" s="170"/>
      <c r="F86" s="35">
        <f>F85</f>
        <v>30000</v>
      </c>
      <c r="G86" s="79"/>
      <c r="H86" s="35">
        <f>H85</f>
        <v>0</v>
      </c>
      <c r="I86" s="79"/>
      <c r="J86" s="35">
        <f>J85</f>
        <v>30000</v>
      </c>
      <c r="K86" s="89"/>
      <c r="L86" s="89"/>
      <c r="M86" s="89"/>
    </row>
    <row r="87" spans="2:228" s="28" customFormat="1" ht="15.75" customHeight="1">
      <c r="B87" s="123"/>
      <c r="C87" s="91"/>
      <c r="D87" s="91"/>
      <c r="E87" s="91"/>
      <c r="F87" s="92"/>
      <c r="G87" s="92"/>
      <c r="H87" s="92"/>
      <c r="I87" s="61"/>
      <c r="J87" s="62"/>
      <c r="K87" s="27"/>
      <c r="L87" s="27"/>
      <c r="M87" s="27"/>
    </row>
    <row r="88" spans="2:228" s="60" customFormat="1" ht="20.25" customHeight="1">
      <c r="B88" s="161" t="s">
        <v>20</v>
      </c>
      <c r="C88" s="162"/>
      <c r="D88" s="162"/>
      <c r="E88" s="163"/>
      <c r="F88" s="58">
        <f>F16+F28+F74+F80+F86</f>
        <v>862835104</v>
      </c>
      <c r="G88" s="80"/>
      <c r="H88" s="58">
        <f>H16+H28+H74+H80+H86</f>
        <v>2248555761</v>
      </c>
      <c r="I88" s="80"/>
      <c r="J88" s="58">
        <f>J16+J28+J74+J80+J86</f>
        <v>3111390865</v>
      </c>
      <c r="K88" s="59"/>
      <c r="L88" s="27"/>
      <c r="M88" s="27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</row>
    <row r="89" spans="2:228" s="64" customFormat="1">
      <c r="D89" s="65"/>
      <c r="E89" s="66"/>
      <c r="F89" s="74"/>
      <c r="H89" s="120"/>
      <c r="I89" s="116"/>
      <c r="J89" s="116"/>
      <c r="K89" s="120"/>
    </row>
    <row r="90" spans="2:228" s="64" customFormat="1">
      <c r="D90" s="65"/>
      <c r="E90" s="66"/>
      <c r="F90" s="116"/>
      <c r="G90" s="116"/>
      <c r="H90" s="116"/>
      <c r="I90" s="116"/>
      <c r="J90" s="116"/>
    </row>
    <row r="91" spans="2:228" s="64" customFormat="1">
      <c r="D91" s="65"/>
      <c r="E91" s="66"/>
      <c r="F91" s="116"/>
      <c r="G91" s="116"/>
      <c r="H91" s="116"/>
      <c r="I91" s="116"/>
      <c r="J91" s="116"/>
    </row>
    <row r="92" spans="2:228" s="64" customFormat="1">
      <c r="D92" s="65"/>
      <c r="E92" s="66"/>
      <c r="F92" s="116"/>
      <c r="G92" s="116"/>
      <c r="H92" s="116"/>
      <c r="J92" s="116"/>
    </row>
    <row r="93" spans="2:228" s="64" customFormat="1">
      <c r="D93" s="65"/>
      <c r="E93" s="66"/>
      <c r="F93" s="117"/>
      <c r="H93" s="116"/>
      <c r="J93" s="74"/>
    </row>
    <row r="94" spans="2:228" s="64" customFormat="1">
      <c r="D94" s="65"/>
      <c r="E94" s="66"/>
      <c r="F94" s="117"/>
      <c r="H94" s="117"/>
      <c r="J94" s="116"/>
    </row>
    <row r="95" spans="2:228" s="64" customFormat="1">
      <c r="D95" s="65"/>
      <c r="E95" s="66"/>
      <c r="F95" s="117"/>
      <c r="H95" s="117"/>
    </row>
    <row r="96" spans="2:228" s="64" customFormat="1">
      <c r="D96" s="65"/>
      <c r="E96" s="66"/>
    </row>
    <row r="97" spans="3:8" s="64" customFormat="1">
      <c r="D97" s="65"/>
      <c r="E97" s="66"/>
      <c r="F97" s="74"/>
      <c r="H97" s="74"/>
    </row>
    <row r="98" spans="3:8" s="64" customFormat="1">
      <c r="D98" s="65"/>
      <c r="E98" s="66"/>
      <c r="F98" s="120"/>
    </row>
    <row r="99" spans="3:8" s="64" customFormat="1">
      <c r="D99" s="65"/>
      <c r="E99" s="66"/>
    </row>
    <row r="100" spans="3:8" s="64" customFormat="1">
      <c r="D100" s="65"/>
      <c r="E100" s="66"/>
    </row>
    <row r="101" spans="3:8" s="64" customFormat="1">
      <c r="D101" s="65"/>
      <c r="E101" s="66"/>
    </row>
    <row r="102" spans="3:8" s="64" customFormat="1">
      <c r="D102" s="65"/>
      <c r="E102" s="66"/>
    </row>
    <row r="103" spans="3:8" s="64" customFormat="1">
      <c r="D103" s="65"/>
      <c r="E103" s="66"/>
    </row>
    <row r="104" spans="3:8" s="64" customFormat="1">
      <c r="D104" s="65"/>
      <c r="E104" s="66"/>
    </row>
    <row r="105" spans="3:8">
      <c r="C105" s="64"/>
      <c r="D105" s="65"/>
      <c r="E105" s="66"/>
      <c r="F105" s="64"/>
      <c r="G105" s="64"/>
      <c r="H105" s="64"/>
    </row>
    <row r="174" spans="2:13" s="69" customFormat="1">
      <c r="B174" s="63"/>
      <c r="C174" s="63"/>
      <c r="D174" s="67"/>
      <c r="E174" s="68"/>
      <c r="F174" s="63"/>
      <c r="G174" s="63"/>
      <c r="H174" s="63"/>
      <c r="K174" s="70"/>
      <c r="L174" s="70"/>
      <c r="M174" s="70"/>
    </row>
    <row r="175" spans="2:13">
      <c r="F175" s="69"/>
      <c r="G175" s="69"/>
      <c r="H175" s="69"/>
    </row>
    <row r="176" spans="2:13">
      <c r="B176" s="69"/>
    </row>
    <row r="177" spans="2:13" s="73" customFormat="1">
      <c r="B177" s="63"/>
      <c r="C177" s="69"/>
      <c r="D177" s="71"/>
      <c r="E177" s="72"/>
      <c r="F177" s="63"/>
      <c r="G177" s="63"/>
      <c r="H177" s="63"/>
      <c r="K177" s="74"/>
      <c r="L177" s="74"/>
      <c r="M177" s="74"/>
    </row>
    <row r="178" spans="2:13">
      <c r="F178" s="73"/>
      <c r="G178" s="73"/>
      <c r="H178" s="73"/>
    </row>
    <row r="179" spans="2:13">
      <c r="B179" s="73"/>
    </row>
    <row r="180" spans="2:13">
      <c r="C180" s="73"/>
      <c r="D180" s="75"/>
      <c r="E180" s="76"/>
    </row>
  </sheetData>
  <mergeCells count="62">
    <mergeCell ref="B83:C84"/>
    <mergeCell ref="G51:G52"/>
    <mergeCell ref="C51:C52"/>
    <mergeCell ref="H77:I77"/>
    <mergeCell ref="D83:E84"/>
    <mergeCell ref="H83:I83"/>
    <mergeCell ref="F83:G83"/>
    <mergeCell ref="D77:E78"/>
    <mergeCell ref="F77:G77"/>
    <mergeCell ref="I51:I52"/>
    <mergeCell ref="C43:C44"/>
    <mergeCell ref="C33:C34"/>
    <mergeCell ref="I43:I44"/>
    <mergeCell ref="G43:G44"/>
    <mergeCell ref="C39:C40"/>
    <mergeCell ref="I41:I42"/>
    <mergeCell ref="G41:G42"/>
    <mergeCell ref="C41:C42"/>
    <mergeCell ref="I33:I34"/>
    <mergeCell ref="G33:G34"/>
    <mergeCell ref="B21:B23"/>
    <mergeCell ref="F19:G19"/>
    <mergeCell ref="B24:B27"/>
    <mergeCell ref="H19:I19"/>
    <mergeCell ref="D31:E32"/>
    <mergeCell ref="F31:G31"/>
    <mergeCell ref="H31:I31"/>
    <mergeCell ref="C21:C22"/>
    <mergeCell ref="I21:I22"/>
    <mergeCell ref="G21:G22"/>
    <mergeCell ref="B28:E28"/>
    <mergeCell ref="B30:J30"/>
    <mergeCell ref="B31:C32"/>
    <mergeCell ref="B4:H4"/>
    <mergeCell ref="B5:J5"/>
    <mergeCell ref="B6:J6"/>
    <mergeCell ref="B7:J7"/>
    <mergeCell ref="B9:J9"/>
    <mergeCell ref="H10:I10"/>
    <mergeCell ref="B10:C11"/>
    <mergeCell ref="D10:E11"/>
    <mergeCell ref="B19:C20"/>
    <mergeCell ref="D19:E20"/>
    <mergeCell ref="F10:G10"/>
    <mergeCell ref="B16:E16"/>
    <mergeCell ref="B18:J18"/>
    <mergeCell ref="B88:E88"/>
    <mergeCell ref="B55:B73"/>
    <mergeCell ref="G36:G37"/>
    <mergeCell ref="B74:E74"/>
    <mergeCell ref="B80:E80"/>
    <mergeCell ref="B86:E86"/>
    <mergeCell ref="B76:J76"/>
    <mergeCell ref="B82:J82"/>
    <mergeCell ref="C36:C37"/>
    <mergeCell ref="B51:B53"/>
    <mergeCell ref="B49:B50"/>
    <mergeCell ref="B33:B48"/>
    <mergeCell ref="C46:C47"/>
    <mergeCell ref="G46:G47"/>
    <mergeCell ref="I46:I47"/>
    <mergeCell ref="B77:C78"/>
  </mergeCells>
  <dataValidations count="5">
    <dataValidation type="whole" operator="greaterThanOrEqual" allowBlank="1" showInputMessage="1" showErrorMessage="1" error="Preencher apenas com valores inteiros positivos." sqref="I24:I29 F12:J17 G21 G24:G29 I21 H21:H29 F21:F29 J21:J29 F86:H87 F80:J81 F74:J75 J86 I85:I86 H65:H71">
      <formula1>0</formula1>
    </dataValidation>
    <dataValidation type="whole" operator="greaterThanOrEqual" allowBlank="1" showInputMessage="1" showErrorMessage="1" error="Preencher apenas com valores inteiros positivos. " sqref="VRM39:VRN40 UXU39:UXV40 UNY39:UNZ40 UEC39:UED40 TUG39:TUH40 TKK39:TKL40 TAO39:TAP40 SQS39:SQT40 SGW39:SGX40 RXA39:RXB40 RNE39:RNF40 RDI39:RDJ40 QTM39:QTN40 QJQ39:QJR40 PZU39:PZV40 PPY39:PPZ40 PGC39:PGD40 OWG39:OWH40 OMK39:OML40 OCO39:OCP40 NSS39:NST40 NIW39:NIX40 MZA39:MZB40 MPE39:MPF40 MFI39:MFJ40 LVM39:LVN40 LLQ39:LLR40 LBU39:LBV40 KRY39:KRZ40 KIC39:KID40 JYG39:JYH40 JOK39:JOL40 JEO39:JEP40 IUS39:IUT40 IKW39:IKX40 IBA39:IBB40 HRE39:HRF40 HHI39:HHJ40 GXM39:GXN40 GNQ39:GNR40 GDU39:GDV40 FTY39:FTZ40 FKC39:FKD40 FAG39:FAH40 EQK39:EQL40 EGO39:EGP40 DWS39:DWT40 DMW39:DMX40 DDA39:DDB40 CTE39:CTF40 CJI39:CJJ40 BZM39:BZN40 BPQ39:BPR40 BFU39:BFV40 AVY39:AVZ40 AMC39:AMD40 ACG39:ACH40 SK39:SL40 IO39:IP40 WLE39:WLF40 WVA39:WVB40 WBI39:WBJ40 VHQ39:VHR40 G33 I39:I41 G48:G51 G45:G46 J85 F85:H85 H57:H64 G53:G54 J79 G57:G72 H72:I73 I50:I56 VHQ51:VHR64 WBI51:WBJ64 WVA51:WVB64 WLE51:WLF64 IO51:IP64 SK51:SL64 ACG51:ACH64 AMC51:AMD64 AVY51:AVZ64 BFU51:BFV64 BPQ51:BPR64 BZM51:BZN64 CJI51:CJJ64 CTE51:CTF64 DDA51:DDB64 DMW51:DMX64 DWS51:DWT64 EGO51:EGP64 EQK51:EQL64 FAG51:FAH64 FKC51:FKD64 FTY51:FTZ64 GDU51:GDV64 GNQ51:GNR64 GXM51:GXN64 HHI51:HHJ64 HRE51:HRF64 IBA51:IBB64 IKW51:IKX64 IUS51:IUT64 JEO51:JEP64 JOK51:JOL64 JYG51:JYH64 KIC51:KID64 KRY51:KRZ64 LBU51:LBV64 LLQ51:LLR64 LVM51:LVN64 MFI51:MFJ64 MPE51:MPF64 MZA51:MZB64 NIW51:NIX64 NSS51:NST64 OCO51:OCP64 OMK51:OML64 OWG51:OWH64 PGC51:PGD64 PPY51:PPZ64 PZU51:PZV64 QJQ51:QJR64 QTM51:QTN64 RDI51:RDJ64 RNE51:RNF64 RXA51:RXB64 SGW51:SGX64 SQS51:SQT64 TAO51:TAP64 TKK51:TKL64 TUG51:TUH64 UEC51:UED64 UNY51:UNZ64 UXU51:UXV64 VRM51:VRN64 WVA33:WVB37 WLE33:WLF37 WBI33:WBJ37 VRM33:VRN37 VHQ33:VHR37 UXU33:UXV37 UNY33:UNZ37 UEC33:UED37 TUG33:TUH37 TKK33:TKL37 TAO33:TAP37 SQS33:SQT37 SGW33:SGX37 RXA33:RXB37 RNE33:RNF37 RDI33:RDJ37 QTM33:QTN37 QJQ33:QJR37 PZU33:PZV37 PPY33:PPZ37 PGC33:PGD37 OWG33:OWH37 OMK33:OML37 OCO33:OCP37 NSS33:NST37 NIW33:NIX37 MZA33:MZB37 MPE33:MPF37 MFI33:MFJ37 LVM33:LVN37 LLQ33:LLR37 LBU33:LBV37 KRY33:KRZ37 KIC33:KID37 JYG33:JYH37 JOK33:JOL37 JEO33:JEP37 IUS33:IUT37 IKW33:IKX37 IBA33:IBB37 HRE33:HRF37 HHI33:HHJ37 GXM33:GXN37 GNQ33:GNR37 GDU33:GDV37 FTY33:FTZ37 FKC33:FKD37 FAG33:FAH37 EQK33:EQL37 EGO33:EGP37 DWS33:DWT37 DMW33:DMX37 DDA33:DDB37 CTE33:CTF37 CJI33:CJJ37 BZM33:BZN37 BPQ33:BPR37 BFU33:BFV37 AVY33:AVZ37 AMC33:AMD37 ACG33:ACH37 SK33:SL37 IO33:IP37 I33:I37 G35:G43 H33:H55 F33:F73 J33:J73">
      <formula1>0</formula1>
    </dataValidation>
    <dataValidation type="whole" operator="greaterThanOrEqual" allowBlank="1" showInputMessage="1" showErrorMessage="1" sqref="F88:J88">
      <formula1>0</formula1>
    </dataValidation>
    <dataValidation operator="greaterThanOrEqual" allowBlank="1" showInputMessage="1" showErrorMessage="1" error="Preencher apenas com valores inteiros positivos. " sqref="I57:I64 I79 G73 G55:G56"/>
    <dataValidation operator="greaterThanOrEqual" allowBlank="1" showInputMessage="1" showErrorMessage="1" error="Preencher apenas com valores inteiros positivos." sqref="I65:I71"/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8" orientation="portrait" r:id="rId1"/>
  <headerFooter alignWithMargins="0">
    <oddFooter>&amp;RDPLO - Divisão de Planejamento Orçamentário</oddFooter>
  </headerFooter>
  <ignoredErrors>
    <ignoredError sqref="B14 D12 D13:D15 D21:D27 D33:D35 D79 D85 B85 D55:D71 D72:D73 D36:D37 D38:D54" numberStoredAsText="1"/>
    <ignoredError sqref="J12:J15 J21:J27 J85 J33:J37 J79 J38:J63 J64:J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HELENA AKIKO DOY</cp:lastModifiedBy>
  <cp:lastPrinted>2020-09-04T18:53:19Z</cp:lastPrinted>
  <dcterms:created xsi:type="dcterms:W3CDTF">2014-08-13T20:03:29Z</dcterms:created>
  <dcterms:modified xsi:type="dcterms:W3CDTF">2024-02-02T16:33:07Z</dcterms:modified>
</cp:coreProperties>
</file>