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9 Setembro\Publicacao internet TRF\Anexo I\090015\"/>
    </mc:Choice>
  </mc:AlternateContent>
  <bookViews>
    <workbookView xWindow="0" yWindow="0" windowWidth="28800" windowHeight="13590" tabRatio="379" firstSheet="7" activeTab="18"/>
  </bookViews>
  <sheets>
    <sheet name="Anexo I - Jan" sheetId="44" state="hidden" r:id="rId1"/>
    <sheet name="Anexo I - RP" sheetId="17" state="hidden" r:id="rId2"/>
    <sheet name="Anexo I - Fev" sheetId="46" state="hidden" r:id="rId3"/>
    <sheet name="Anexo I - Mar" sheetId="48" state="hidden" r:id="rId4"/>
    <sheet name="Anexo I - Abr" sheetId="50" state="hidden" r:id="rId5"/>
    <sheet name="Anexo I - Mai" sheetId="52" state="hidden" r:id="rId6"/>
    <sheet name="Anexo I - Jul" sheetId="56" state="hidden" r:id="rId7"/>
    <sheet name="Anexo I - Ago" sheetId="58" r:id="rId8"/>
    <sheet name="Anexo I - Jun" sheetId="54" state="hidden" r:id="rId9"/>
    <sheet name="TesGer-Restos" sheetId="34" state="hidden" r:id="rId10"/>
    <sheet name="TesGer - Jan" sheetId="45" state="hidden" r:id="rId11"/>
    <sheet name="TesGer - Fev" sheetId="47" state="hidden" r:id="rId12"/>
    <sheet name="TesGer - Mar" sheetId="49" state="hidden" r:id="rId13"/>
    <sheet name="TesGer - Abr" sheetId="51" state="hidden" r:id="rId14"/>
    <sheet name="TesGer - Mai" sheetId="53" state="hidden" r:id="rId15"/>
    <sheet name="TesGer - Jun" sheetId="55" state="hidden" r:id="rId16"/>
    <sheet name="TesGer - Jul" sheetId="57" state="hidden" r:id="rId17"/>
    <sheet name="TesGer - Ago" sheetId="59" r:id="rId18"/>
    <sheet name="Anexo I - Set" sheetId="60" r:id="rId19"/>
    <sheet name="TesGer - Set" sheetId="61" r:id="rId20"/>
  </sheets>
  <definedNames>
    <definedName name="_xlnm.Print_Area" localSheetId="4">'Anexo I - Abr'!$A$1:$C$84</definedName>
    <definedName name="_xlnm.Print_Area" localSheetId="7">'Anexo I - Ago'!$A$1:$C$84</definedName>
    <definedName name="_xlnm.Print_Area" localSheetId="2">'Anexo I - Fev'!$A$1:$C$84</definedName>
    <definedName name="_xlnm.Print_Area" localSheetId="0">'Anexo I - Jan'!$A$1:$C$84</definedName>
    <definedName name="_xlnm.Print_Area" localSheetId="6">'Anexo I - Jul'!$A$1:$C$84</definedName>
    <definedName name="_xlnm.Print_Area" localSheetId="8">'Anexo I - Jun'!$A$1:$C$84</definedName>
    <definedName name="_xlnm.Print_Area" localSheetId="5">'Anexo I - Mai'!$A$1:$C$84</definedName>
    <definedName name="_xlnm.Print_Area" localSheetId="3">'Anexo I - Mar'!$A$1:$C$84</definedName>
    <definedName name="_xlnm.Print_Area" localSheetId="1">'Anexo I - RP'!$A$1:$C$66</definedName>
    <definedName name="_xlnm.Print_Area" localSheetId="18">'Anexo I - Set'!$A$1:$C$84</definedName>
  </definedNames>
  <calcPr calcId="162913"/>
</workbook>
</file>

<file path=xl/calcChain.xml><?xml version="1.0" encoding="utf-8"?>
<calcChain xmlns="http://schemas.openxmlformats.org/spreadsheetml/2006/main">
  <c r="E35" i="61" l="1"/>
  <c r="D74" i="60"/>
  <c r="C72" i="60"/>
  <c r="C71" i="60"/>
  <c r="C70" i="60"/>
  <c r="D58" i="60"/>
  <c r="C57" i="60"/>
  <c r="C53" i="60"/>
  <c r="C58" i="60" s="1"/>
  <c r="D28" i="61"/>
  <c r="C47" i="60"/>
  <c r="C45" i="60"/>
  <c r="C44" i="60"/>
  <c r="C43" i="60"/>
  <c r="C42" i="60"/>
  <c r="C41" i="60"/>
  <c r="C40" i="60"/>
  <c r="C39" i="60"/>
  <c r="C38" i="60"/>
  <c r="C37" i="60"/>
  <c r="C36" i="60"/>
  <c r="C35" i="60"/>
  <c r="C34" i="60"/>
  <c r="C33" i="60"/>
  <c r="C32" i="60"/>
  <c r="C31" i="60"/>
  <c r="C30" i="60"/>
  <c r="C29" i="60"/>
  <c r="C28" i="60"/>
  <c r="C27" i="60"/>
  <c r="C26" i="60"/>
  <c r="C25" i="60"/>
  <c r="C24" i="60"/>
  <c r="C23" i="60"/>
  <c r="C22" i="60"/>
  <c r="E17" i="60"/>
  <c r="D17" i="60"/>
  <c r="C15" i="60"/>
  <c r="C14" i="60"/>
  <c r="C13" i="60"/>
  <c r="E33" i="61"/>
  <c r="E30" i="61"/>
  <c r="E28" i="61"/>
  <c r="D48" i="60" s="1"/>
  <c r="E3" i="61"/>
  <c r="C83" i="60"/>
  <c r="D65" i="60"/>
  <c r="C63" i="60"/>
  <c r="C65" i="60" s="1"/>
  <c r="C74" i="60" l="1"/>
  <c r="E74" i="60" s="1"/>
  <c r="E48" i="60"/>
  <c r="C48" i="60"/>
  <c r="G48" i="60" s="1"/>
  <c r="C17" i="60"/>
  <c r="G17" i="60" s="1"/>
  <c r="G58" i="60"/>
  <c r="E58" i="60"/>
  <c r="G65" i="60"/>
  <c r="E65" i="60"/>
  <c r="E39" i="59"/>
  <c r="D74" i="58" s="1"/>
  <c r="E34" i="59"/>
  <c r="D58" i="58" s="1"/>
  <c r="E29" i="59"/>
  <c r="D48" i="58" s="1"/>
  <c r="E3" i="59"/>
  <c r="C83" i="58"/>
  <c r="C73" i="58"/>
  <c r="C72" i="58"/>
  <c r="C71" i="58"/>
  <c r="C70" i="58"/>
  <c r="D65" i="58"/>
  <c r="C65" i="58"/>
  <c r="G65" i="58" s="1"/>
  <c r="C63" i="58"/>
  <c r="C57" i="58"/>
  <c r="C58" i="58" s="1"/>
  <c r="C56" i="58"/>
  <c r="C55" i="58"/>
  <c r="C54" i="58"/>
  <c r="C53" i="58"/>
  <c r="C47" i="58"/>
  <c r="C46" i="58"/>
  <c r="C45" i="58"/>
  <c r="C44" i="58"/>
  <c r="C43" i="58"/>
  <c r="C42" i="58"/>
  <c r="C41" i="58"/>
  <c r="C40" i="58"/>
  <c r="C39" i="58"/>
  <c r="C38" i="58"/>
  <c r="C37" i="58"/>
  <c r="C36" i="58"/>
  <c r="C35" i="58"/>
  <c r="C34" i="58"/>
  <c r="C33" i="58"/>
  <c r="C32" i="58"/>
  <c r="C31" i="58"/>
  <c r="C30" i="58"/>
  <c r="C29" i="58"/>
  <c r="C28" i="58"/>
  <c r="C27" i="58"/>
  <c r="C26" i="58"/>
  <c r="C25" i="58"/>
  <c r="C24" i="58"/>
  <c r="C23" i="58"/>
  <c r="C22" i="58"/>
  <c r="C15" i="58"/>
  <c r="C14" i="58"/>
  <c r="C13" i="58"/>
  <c r="C17" i="58" s="1"/>
  <c r="C74" i="58" l="1"/>
  <c r="E74" i="58" s="1"/>
  <c r="E40" i="59"/>
  <c r="D84" i="58" s="1"/>
  <c r="E84" i="58" s="1"/>
  <c r="C48" i="58"/>
  <c r="G48" i="58" s="1"/>
  <c r="G17" i="58"/>
  <c r="G58" i="58"/>
  <c r="E58" i="58"/>
  <c r="D17" i="58"/>
  <c r="E48" i="58" s="1"/>
  <c r="E65" i="58"/>
  <c r="E39" i="57"/>
  <c r="D74" i="56" s="1"/>
  <c r="E34" i="57"/>
  <c r="E29" i="57"/>
  <c r="D48" i="56" s="1"/>
  <c r="E3" i="57"/>
  <c r="C83" i="56"/>
  <c r="C73" i="56"/>
  <c r="C72" i="56"/>
  <c r="C71" i="56"/>
  <c r="C70" i="56"/>
  <c r="D65" i="56"/>
  <c r="C63" i="56"/>
  <c r="C65" i="56" s="1"/>
  <c r="D58" i="56"/>
  <c r="C58" i="56"/>
  <c r="E58" i="56" s="1"/>
  <c r="C57" i="56"/>
  <c r="C56" i="56"/>
  <c r="C55" i="56"/>
  <c r="C54" i="56"/>
  <c r="C53" i="56"/>
  <c r="C47" i="56"/>
  <c r="C46" i="56"/>
  <c r="C45" i="56"/>
  <c r="C44" i="56"/>
  <c r="C43" i="56"/>
  <c r="C42" i="56"/>
  <c r="C41" i="56"/>
  <c r="C40" i="56"/>
  <c r="C39" i="56"/>
  <c r="C38" i="56"/>
  <c r="C37" i="56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17" i="56"/>
  <c r="G17" i="56" s="1"/>
  <c r="C15" i="56"/>
  <c r="C14" i="56"/>
  <c r="C13" i="56"/>
  <c r="E40" i="57" l="1"/>
  <c r="D84" i="56" s="1"/>
  <c r="C74" i="56"/>
  <c r="C48" i="56"/>
  <c r="G48" i="56" s="1"/>
  <c r="D17" i="56"/>
  <c r="E48" i="56" s="1"/>
  <c r="G65" i="56"/>
  <c r="E65" i="56"/>
  <c r="E74" i="56"/>
  <c r="E84" i="56"/>
  <c r="G58" i="56"/>
  <c r="E39" i="55"/>
  <c r="E34" i="55"/>
  <c r="D58" i="54" s="1"/>
  <c r="E29" i="55"/>
  <c r="D48" i="54" s="1"/>
  <c r="E3" i="55"/>
  <c r="C83" i="54"/>
  <c r="D74" i="54"/>
  <c r="C73" i="54"/>
  <c r="C72" i="54"/>
  <c r="C71" i="54"/>
  <c r="C70" i="54"/>
  <c r="C74" i="54" s="1"/>
  <c r="D65" i="54"/>
  <c r="C63" i="54"/>
  <c r="C65" i="54" s="1"/>
  <c r="C57" i="54"/>
  <c r="C58" i="54" s="1"/>
  <c r="G58" i="54" s="1"/>
  <c r="C56" i="54"/>
  <c r="C55" i="54"/>
  <c r="C54" i="54"/>
  <c r="C53" i="54"/>
  <c r="C47" i="54"/>
  <c r="C46" i="54"/>
  <c r="C45" i="54"/>
  <c r="C44" i="54"/>
  <c r="C43" i="54"/>
  <c r="C42" i="54"/>
  <c r="C41" i="54"/>
  <c r="C40" i="54"/>
  <c r="C39" i="54"/>
  <c r="C38" i="54"/>
  <c r="C37" i="54"/>
  <c r="C36" i="54"/>
  <c r="C35" i="54"/>
  <c r="C34" i="54"/>
  <c r="C33" i="54"/>
  <c r="C32" i="54"/>
  <c r="C31" i="54"/>
  <c r="C30" i="54"/>
  <c r="C29" i="54"/>
  <c r="C28" i="54"/>
  <c r="C27" i="54"/>
  <c r="C26" i="54"/>
  <c r="C25" i="54"/>
  <c r="C24" i="54"/>
  <c r="C23" i="54"/>
  <c r="C22" i="54"/>
  <c r="D17" i="54"/>
  <c r="C15" i="54"/>
  <c r="C14" i="54"/>
  <c r="C13" i="54"/>
  <c r="E74" i="54" l="1"/>
  <c r="E40" i="55"/>
  <c r="D84" i="54" s="1"/>
  <c r="C48" i="54"/>
  <c r="G48" i="54" s="1"/>
  <c r="C17" i="54"/>
  <c r="G17" i="54" s="1"/>
  <c r="G65" i="54"/>
  <c r="E65" i="54"/>
  <c r="E58" i="54"/>
  <c r="E39" i="53"/>
  <c r="D74" i="52" s="1"/>
  <c r="E34" i="53"/>
  <c r="D58" i="52" s="1"/>
  <c r="E29" i="53"/>
  <c r="D48" i="52" s="1"/>
  <c r="E3" i="53"/>
  <c r="D17" i="52" s="1"/>
  <c r="C83" i="52"/>
  <c r="C73" i="52"/>
  <c r="C72" i="52"/>
  <c r="C71" i="52"/>
  <c r="C70" i="52"/>
  <c r="D65" i="52"/>
  <c r="C63" i="52"/>
  <c r="C65" i="52" s="1"/>
  <c r="C57" i="52"/>
  <c r="C56" i="52"/>
  <c r="C55" i="52"/>
  <c r="C54" i="52"/>
  <c r="C53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22" i="52"/>
  <c r="C15" i="52"/>
  <c r="C14" i="52"/>
  <c r="C13" i="52"/>
  <c r="E84" i="54" l="1"/>
  <c r="E48" i="54"/>
  <c r="C74" i="52"/>
  <c r="E74" i="52"/>
  <c r="C58" i="52"/>
  <c r="C48" i="52"/>
  <c r="G48" i="52" s="1"/>
  <c r="C17" i="52"/>
  <c r="E48" i="52" s="1"/>
  <c r="G65" i="52"/>
  <c r="E65" i="52"/>
  <c r="G58" i="52"/>
  <c r="E58" i="52"/>
  <c r="G17" i="52"/>
  <c r="E40" i="53"/>
  <c r="D84" i="52" s="1"/>
  <c r="E84" i="52" s="1"/>
  <c r="D84" i="50"/>
  <c r="E84" i="50" s="1"/>
  <c r="D58" i="50"/>
  <c r="C54" i="50"/>
  <c r="C58" i="50" s="1"/>
  <c r="G58" i="50" s="1"/>
  <c r="C55" i="50"/>
  <c r="C56" i="50"/>
  <c r="C57" i="50"/>
  <c r="C53" i="50"/>
  <c r="E34" i="51"/>
  <c r="E3" i="51"/>
  <c r="D17" i="50" s="1"/>
  <c r="E39" i="51"/>
  <c r="E29" i="51"/>
  <c r="D48" i="50" s="1"/>
  <c r="C83" i="50"/>
  <c r="C73" i="50"/>
  <c r="C72" i="50"/>
  <c r="C71" i="50"/>
  <c r="C70" i="50"/>
  <c r="C74" i="50" s="1"/>
  <c r="D65" i="50"/>
  <c r="C63" i="50"/>
  <c r="C65" i="50" s="1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15" i="50"/>
  <c r="C14" i="50"/>
  <c r="C13" i="50"/>
  <c r="C48" i="50" l="1"/>
  <c r="G48" i="50" s="1"/>
  <c r="E40" i="51"/>
  <c r="C17" i="50"/>
  <c r="E65" i="50"/>
  <c r="G65" i="50"/>
  <c r="G17" i="50"/>
  <c r="E48" i="50"/>
  <c r="E58" i="50"/>
  <c r="D74" i="50"/>
  <c r="E74" i="50" s="1"/>
  <c r="E34" i="49"/>
  <c r="E29" i="49"/>
  <c r="D48" i="48" s="1"/>
  <c r="E3" i="49"/>
  <c r="C83" i="48"/>
  <c r="D74" i="48"/>
  <c r="C73" i="48"/>
  <c r="C72" i="48"/>
  <c r="C71" i="48"/>
  <c r="C70" i="48"/>
  <c r="C74" i="48" s="1"/>
  <c r="D65" i="48"/>
  <c r="C63" i="48"/>
  <c r="C65" i="48" s="1"/>
  <c r="E58" i="48"/>
  <c r="D58" i="48"/>
  <c r="C58" i="48"/>
  <c r="G58" i="48" s="1"/>
  <c r="C47" i="48"/>
  <c r="C46" i="48"/>
  <c r="C45" i="48"/>
  <c r="C44" i="48"/>
  <c r="C43" i="48"/>
  <c r="C42" i="48"/>
  <c r="C41" i="48"/>
  <c r="C40" i="48"/>
  <c r="C39" i="48"/>
  <c r="C38" i="48"/>
  <c r="C37" i="48"/>
  <c r="C36" i="48"/>
  <c r="C35" i="48"/>
  <c r="C34" i="48"/>
  <c r="C33" i="48"/>
  <c r="C32" i="48"/>
  <c r="C31" i="48"/>
  <c r="C30" i="48"/>
  <c r="C29" i="48"/>
  <c r="C28" i="48"/>
  <c r="C27" i="48"/>
  <c r="C26" i="48"/>
  <c r="C25" i="48"/>
  <c r="C24" i="48"/>
  <c r="C23" i="48"/>
  <c r="C22" i="48"/>
  <c r="D17" i="48"/>
  <c r="C15" i="48"/>
  <c r="C14" i="48"/>
  <c r="C13" i="48"/>
  <c r="C17" i="48" s="1"/>
  <c r="E35" i="49" l="1"/>
  <c r="D84" i="48" s="1"/>
  <c r="C48" i="48"/>
  <c r="G48" i="48" s="1"/>
  <c r="G65" i="48"/>
  <c r="E65" i="48"/>
  <c r="G17" i="48"/>
  <c r="E48" i="48"/>
  <c r="E74" i="48"/>
  <c r="E84" i="48"/>
  <c r="E84" i="46"/>
  <c r="D84" i="46"/>
  <c r="E35" i="47"/>
  <c r="D74" i="46"/>
  <c r="C71" i="46"/>
  <c r="C70" i="46"/>
  <c r="D48" i="46"/>
  <c r="C23" i="46"/>
  <c r="C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C44" i="46"/>
  <c r="C45" i="46"/>
  <c r="C46" i="46"/>
  <c r="C47" i="46"/>
  <c r="C22" i="46"/>
  <c r="D17" i="46"/>
  <c r="C14" i="46"/>
  <c r="C15" i="46"/>
  <c r="C13" i="46"/>
  <c r="C17" i="46" s="1"/>
  <c r="E34" i="47"/>
  <c r="E29" i="47"/>
  <c r="E3" i="47"/>
  <c r="C83" i="46"/>
  <c r="C73" i="46"/>
  <c r="C72" i="46"/>
  <c r="D65" i="46"/>
  <c r="C63" i="46"/>
  <c r="C65" i="46" s="1"/>
  <c r="D58" i="46"/>
  <c r="C58" i="46"/>
  <c r="G58" i="46" s="1"/>
  <c r="C74" i="46" l="1"/>
  <c r="E74" i="46" s="1"/>
  <c r="C48" i="46"/>
  <c r="G48" i="46" s="1"/>
  <c r="E48" i="46"/>
  <c r="G17" i="46"/>
  <c r="G65" i="46"/>
  <c r="E65" i="46"/>
  <c r="E58" i="46"/>
  <c r="E84" i="44"/>
  <c r="D84" i="44"/>
  <c r="D74" i="44"/>
  <c r="C71" i="44"/>
  <c r="C72" i="44"/>
  <c r="C73" i="44"/>
  <c r="C70" i="44"/>
  <c r="E48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22" i="44"/>
  <c r="D17" i="44"/>
  <c r="C14" i="44"/>
  <c r="C15" i="44"/>
  <c r="C13" i="44"/>
  <c r="E34" i="45"/>
  <c r="E29" i="45"/>
  <c r="E3" i="45"/>
  <c r="C57" i="17" l="1"/>
  <c r="C53" i="17"/>
  <c r="C47" i="17"/>
  <c r="C45" i="17"/>
  <c r="C43" i="17"/>
  <c r="C38" i="17"/>
  <c r="C36" i="17"/>
  <c r="C35" i="17"/>
  <c r="C34" i="17"/>
  <c r="C33" i="17"/>
  <c r="C32" i="17"/>
  <c r="C31" i="17"/>
  <c r="C30" i="17"/>
  <c r="C29" i="17"/>
  <c r="C28" i="17"/>
  <c r="C27" i="17"/>
  <c r="C25" i="17"/>
  <c r="C15" i="17"/>
  <c r="C14" i="17"/>
  <c r="C13" i="17"/>
  <c r="E3" i="34" l="1"/>
  <c r="E20" i="34"/>
  <c r="E18" i="34"/>
  <c r="D65" i="44" l="1"/>
  <c r="C63" i="44"/>
  <c r="C65" i="44" s="1"/>
  <c r="E65" i="44" s="1"/>
  <c r="D58" i="44"/>
  <c r="D48" i="44"/>
  <c r="C83" i="44"/>
  <c r="C58" i="44" l="1"/>
  <c r="G58" i="44" s="1"/>
  <c r="G65" i="44"/>
  <c r="C74" i="44"/>
  <c r="C48" i="44"/>
  <c r="G48" i="44" s="1"/>
  <c r="C17" i="44"/>
  <c r="G17" i="44" s="1"/>
  <c r="E74" i="44"/>
  <c r="E58" i="44" l="1"/>
  <c r="E17" i="44"/>
  <c r="C58" i="17" l="1"/>
  <c r="E58" i="17" s="1"/>
  <c r="C48" i="17"/>
  <c r="E48" i="17" s="1"/>
  <c r="C17" i="17"/>
  <c r="E17" i="17" s="1"/>
</calcChain>
</file>

<file path=xl/sharedStrings.xml><?xml version="1.0" encoding="utf-8"?>
<sst xmlns="http://schemas.openxmlformats.org/spreadsheetml/2006/main" count="2184" uniqueCount="145">
  <si>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</si>
  <si>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</si>
  <si>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</si>
  <si>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</si>
  <si>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</si>
  <si>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</si>
  <si>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</si>
  <si>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</si>
  <si>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</si>
  <si>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</si>
  <si>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</si>
  <si>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</si>
  <si>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</si>
  <si>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</si>
  <si>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</si>
  <si>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</si>
  <si>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</si>
  <si>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</si>
  <si>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</si>
  <si>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</si>
  <si>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</si>
  <si>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</si>
  <si>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</si>
  <si>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</si>
  <si>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</si>
  <si>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</si>
  <si>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</si>
  <si>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</si>
  <si>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</si>
  <si>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</si>
  <si>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</si>
  <si>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</si>
  <si>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</si>
  <si>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</si>
  <si>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</si>
  <si>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</si>
  <si>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</si>
  <si>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</si>
  <si>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</si>
  <si>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</si>
  <si>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</si>
  <si>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</si>
  <si>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</si>
  <si>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</si>
  <si>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</si>
  <si>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</si>
  <si>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</si>
  <si>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</si>
  <si>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</si>
  <si>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</si>
  <si>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</si>
  <si>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</si>
  <si>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</si>
  <si>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</si>
  <si>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</si>
  <si>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</si>
  <si>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</si>
  <si>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</si>
  <si>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</si>
  <si>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</si>
  <si>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</si>
  <si>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</si>
  <si>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</si>
  <si>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</si>
  <si>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</si>
  <si>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</si>
  <si>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</si>
  <si>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</si>
  <si>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</si>
  <si>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</si>
  <si>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</si>
  <si>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</si>
  <si>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</si>
  <si>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</si>
  <si>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Investimentos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</si>
  <si>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</si>
  <si>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</si>
  <si>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</si>
  <si>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</si>
  <si>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</si>
  <si>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</si>
  <si>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</si>
  <si>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</si>
  <si>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</si>
  <si>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</si>
  <si>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</si>
  <si>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</si>
  <si>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</si>
  <si>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</si>
  <si>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</si>
  <si>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</si>
  <si>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</si>
  <si>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</si>
  <si>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</si>
  <si>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</si>
  <si>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</si>
  <si>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090015</t>
  </si>
  <si>
    <t>JUSTICA FEDERAL DE PRIMEIRO GRAU - MS</t>
  </si>
  <si>
    <t>Inciso I, a</t>
  </si>
  <si>
    <t>Inciso I, b</t>
  </si>
  <si>
    <t>Inciso I, c</t>
  </si>
  <si>
    <t>Inciso II, b-202</t>
  </si>
  <si>
    <t>Inciso II, c-203</t>
  </si>
  <si>
    <t>Inciso II, d-204</t>
  </si>
  <si>
    <t>Inciso II, e-205</t>
  </si>
  <si>
    <t>Inciso II, g-207</t>
  </si>
  <si>
    <t>Inciso II, z-226</t>
  </si>
  <si>
    <t>Inciso V, a-501</t>
  </si>
  <si>
    <t>Inciso V, b-502</t>
  </si>
  <si>
    <t>Inciso II, h-208</t>
  </si>
  <si>
    <t>Inciso II, i-209</t>
  </si>
  <si>
    <t>Inciso II, j-210</t>
  </si>
  <si>
    <t>Inciso II, k-211</t>
  </si>
  <si>
    <t>Inciso II, l-212</t>
  </si>
  <si>
    <t>Inciso II, n-214</t>
  </si>
  <si>
    <t>Inciso II, o-215</t>
  </si>
  <si>
    <t>Inciso II, q-217</t>
  </si>
  <si>
    <t>Inciso II, v-222</t>
  </si>
  <si>
    <t>Inciso II, m-213</t>
  </si>
  <si>
    <t>Inciso II, f-206</t>
  </si>
  <si>
    <t>Inciso II, x-224</t>
  </si>
  <si>
    <t>Inciso III, e-305</t>
  </si>
  <si>
    <t>Inciso III, a-301</t>
  </si>
  <si>
    <t>CONOR</t>
  </si>
  <si>
    <t>MARISA FERREIRA DOS SANTOS</t>
  </si>
  <si>
    <t>CONFERIR COM CONOR DO ANEXO II - ABERTO POR GD (RP N-PROC INSCR - SIAFI ANO SEGUINTE - JAN</t>
  </si>
  <si>
    <t>Inciso II, a-201</t>
  </si>
  <si>
    <t>RESTOS A PAGAR 2023</t>
  </si>
  <si>
    <t>01/2024</t>
  </si>
  <si>
    <t>Inciso II, p-216</t>
  </si>
  <si>
    <t>Inciso II, s-219</t>
  </si>
  <si>
    <t>Inciso II, t-220</t>
  </si>
  <si>
    <t>02/2024</t>
  </si>
  <si>
    <t>Inciso II, r-218</t>
  </si>
  <si>
    <t>03/2024</t>
  </si>
  <si>
    <t>Inciso V, c-503</t>
  </si>
  <si>
    <t>04/2024</t>
  </si>
  <si>
    <t>05/2024</t>
  </si>
  <si>
    <t>Inciso II, w-223</t>
  </si>
  <si>
    <t>Inciso II, u-221</t>
  </si>
  <si>
    <t>06/2024</t>
  </si>
  <si>
    <t>07/2024</t>
  </si>
  <si>
    <t>08/2024</t>
  </si>
  <si>
    <t>09/2024</t>
  </si>
  <si>
    <t>CARLOS MUTA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</si>
</sst>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);\(#,##0.00\)"/>
  </numFmts>
  <fonts count="9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40" fontId="0" fillId="0" borderId="0" xfId="0" applyNumberFormat="1"/>
    <xf numFmtId="164" fontId="0" fillId="0" borderId="0" xfId="0" applyNumberFormat="1" applyAlignment="1"/>
    <xf numFmtId="164" fontId="0" fillId="0" borderId="0" xfId="0" applyNumberFormat="1"/>
    <xf numFmtId="40" fontId="4" fillId="0" borderId="0" xfId="0" applyNumberFormat="1" applyFont="1"/>
    <xf numFmtId="0" fontId="4" fillId="0" borderId="0" xfId="0" applyFont="1"/>
    <xf numFmtId="40" fontId="6" fillId="0" borderId="0" xfId="1" applyNumberFormat="1" applyFont="1"/>
    <xf numFmtId="40" fontId="6" fillId="0" borderId="0" xfId="0" applyNumberFormat="1" applyFont="1"/>
    <xf numFmtId="40" fontId="6" fillId="0" borderId="1" xfId="0" applyNumberFormat="1" applyFont="1" applyBorder="1"/>
    <xf numFmtId="4" fontId="0" fillId="2" borderId="1" xfId="0" applyNumberFormat="1" applyFill="1" applyBorder="1" applyAlignment="1">
      <alignment vertical="center"/>
    </xf>
    <xf numFmtId="40" fontId="6" fillId="0" borderId="0" xfId="1" applyNumberFormat="1" applyFont="1" applyAlignment="1">
      <alignment horizontal="right"/>
    </xf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/>
    <xf numFmtId="0" fontId="6" fillId="0" borderId="0" xfId="0" applyFont="1" applyBorder="1"/>
    <xf numFmtId="164" fontId="6" fillId="0" borderId="0" xfId="0" applyNumberFormat="1" applyFont="1" applyBorder="1" applyAlignment="1"/>
    <xf numFmtId="164" fontId="6" fillId="0" borderId="0" xfId="0" applyNumberFormat="1" applyFont="1" applyBorder="1"/>
    <xf numFmtId="4" fontId="6" fillId="0" borderId="0" xfId="0" applyNumberFormat="1" applyFont="1" applyBorder="1"/>
    <xf numFmtId="43" fontId="6" fillId="0" borderId="0" xfId="1" applyFont="1" applyBorder="1"/>
    <xf numFmtId="0" fontId="6" fillId="0" borderId="5" xfId="0" applyFont="1" applyBorder="1"/>
    <xf numFmtId="0" fontId="6" fillId="0" borderId="6" xfId="0" applyFont="1" applyBorder="1"/>
    <xf numFmtId="164" fontId="6" fillId="0" borderId="7" xfId="0" applyNumberFormat="1" applyFont="1" applyBorder="1" applyAlignment="1"/>
    <xf numFmtId="0" fontId="6" fillId="0" borderId="8" xfId="0" applyFont="1" applyBorder="1"/>
    <xf numFmtId="164" fontId="6" fillId="0" borderId="9" xfId="0" applyNumberFormat="1" applyFont="1" applyBorder="1" applyAlignment="1"/>
    <xf numFmtId="0" fontId="6" fillId="0" borderId="10" xfId="0" applyFont="1" applyBorder="1"/>
    <xf numFmtId="0" fontId="6" fillId="0" borderId="11" xfId="0" applyFont="1" applyBorder="1"/>
    <xf numFmtId="164" fontId="6" fillId="0" borderId="12" xfId="0" applyNumberFormat="1" applyFont="1" applyBorder="1" applyAlignment="1"/>
    <xf numFmtId="164" fontId="7" fillId="0" borderId="0" xfId="0" applyNumberFormat="1" applyFont="1" applyBorder="1"/>
    <xf numFmtId="4" fontId="0" fillId="0" borderId="1" xfId="0" applyNumberFormat="1" applyFill="1" applyBorder="1" applyAlignment="1">
      <alignment vertical="center"/>
    </xf>
    <xf numFmtId="40" fontId="0" fillId="0" borderId="0" xfId="0" applyNumberFormat="1" applyAlignment="1">
      <alignment horizontal="center"/>
    </xf>
    <xf numFmtId="40" fontId="0" fillId="0" borderId="0" xfId="0" applyNumberFormat="1" applyBorder="1" applyAlignment="1">
      <alignment horizontal="center"/>
    </xf>
    <xf numFmtId="43" fontId="8" fillId="0" borderId="2" xfId="1" applyFont="1" applyBorder="1"/>
    <xf numFmtId="40" fontId="6" fillId="0" borderId="2" xfId="0" applyNumberFormat="1" applyFont="1" applyBorder="1"/>
    <xf numFmtId="40" fontId="6" fillId="0" borderId="0" xfId="0" applyNumberFormat="1" applyFont="1" applyBorder="1"/>
    <xf numFmtId="43" fontId="8" fillId="0" borderId="0" xfId="1" applyFont="1" applyBorder="1"/>
    <xf numFmtId="0" fontId="0" fillId="0" borderId="0" xfId="0" applyBorder="1"/>
    <xf numFmtId="40" fontId="0" fillId="0" borderId="0" xfId="0" applyNumberFormat="1" applyBorder="1"/>
    <xf numFmtId="4" fontId="0" fillId="3" borderId="1" xfId="0" applyNumberFormat="1" applyFill="1" applyBorder="1" applyAlignment="1">
      <alignment vertical="center"/>
    </xf>
    <xf numFmtId="0" fontId="0" fillId="0" borderId="0" xfId="0" applyAlignment="1">
      <alignment horizontal="left"/>
    </xf>
    <xf numFmtId="40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0" fontId="6" fillId="0" borderId="3" xfId="0" applyNumberFormat="1" applyFont="1" applyBorder="1" applyAlignment="1">
      <alignment horizontal="center"/>
    </xf>
    <xf numFmtId="40" fontId="6" fillId="0" borderId="4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left" shrinkToFit="1"/>
    </xf>
    <xf numFmtId="49" fontId="0" fillId="0" borderId="1" xfId="0" applyNumberFormat="1" applyBorder="1" applyAlignment="1"/>
    <xf numFmtId="14" fontId="0" fillId="0" borderId="3" xfId="0" applyNumberFormat="1" applyBorder="1" applyAlignment="1">
      <alignment horizontal="left"/>
    </xf>
  </cellXfs>
  <cellStyles count="4">
    <cellStyle name="Normal" xfId="0" builtinId="0"/>
    <cellStyle name="Normal 2" xfId="2"/>
    <cellStyle name="Normal 3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view="pageBreakPreview" zoomScaleNormal="100" zoomScaleSheetLayoutView="10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5" width="15.7109375" style="17" customWidth="1"/>
    <col min="6" max="6" width="13" style="18" bestFit="1" customWidth="1"/>
    <col min="7" max="7" width="10.85546875" style="18" bestFit="1" customWidth="1"/>
    <col min="8" max="8" width="9.140625" style="12"/>
  </cols>
  <sheetData>
    <row r="1" spans="1:7" x14ac:dyDescent="0.2">
      <c r="A1" s="55" t="s">
        <v>76</v>
      </c>
      <c r="B1" s="55"/>
      <c r="C1" s="55"/>
    </row>
    <row r="3" spans="1:7" x14ac:dyDescent="0.2">
      <c r="A3" s="1" t="s">
        <v>29</v>
      </c>
      <c r="B3" s="56" t="s">
        <v>77</v>
      </c>
      <c r="C3" s="57"/>
    </row>
    <row r="4" spans="1:7" x14ac:dyDescent="0.2">
      <c r="A4" s="1" t="s">
        <v>30</v>
      </c>
      <c r="B4" s="58" t="s">
        <v>78</v>
      </c>
      <c r="C4" s="58"/>
    </row>
    <row r="5" spans="1:7" x14ac:dyDescent="0.2">
      <c r="A5" s="1" t="s">
        <v>31</v>
      </c>
      <c r="B5" s="59" t="s">
        <v>124</v>
      </c>
      <c r="C5" s="58"/>
    </row>
    <row r="6" spans="1:7" x14ac:dyDescent="0.2">
      <c r="A6" s="1" t="s">
        <v>32</v>
      </c>
      <c r="B6" s="58" t="s">
        <v>79</v>
      </c>
      <c r="C6" s="58"/>
    </row>
    <row r="7" spans="1:7" x14ac:dyDescent="0.2">
      <c r="A7" s="1" t="s">
        <v>33</v>
      </c>
      <c r="B7" s="60" t="s">
        <v>128</v>
      </c>
      <c r="C7" s="61"/>
    </row>
    <row r="8" spans="1:7" x14ac:dyDescent="0.2">
      <c r="A8" s="1" t="s">
        <v>34</v>
      </c>
      <c r="B8" s="62">
        <v>45341</v>
      </c>
      <c r="C8" s="58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90</v>
      </c>
    </row>
    <row r="13" spans="1:7" x14ac:dyDescent="0.2">
      <c r="A13" s="1" t="s">
        <v>37</v>
      </c>
      <c r="B13" s="4" t="s">
        <v>0</v>
      </c>
      <c r="C13" s="9">
        <f>'TesGer - Jan'!D1</f>
        <v>10376773.16</v>
      </c>
      <c r="F13" s="17"/>
    </row>
    <row r="14" spans="1:7" x14ac:dyDescent="0.2">
      <c r="A14" s="1" t="s">
        <v>38</v>
      </c>
      <c r="B14" s="4" t="s">
        <v>1</v>
      </c>
      <c r="C14" s="9">
        <f>'TesGer - Jan'!D2</f>
        <v>2733632.08</v>
      </c>
      <c r="F14" s="17"/>
    </row>
    <row r="15" spans="1:7" x14ac:dyDescent="0.2">
      <c r="A15" s="1" t="s">
        <v>39</v>
      </c>
      <c r="B15" s="4" t="s">
        <v>88</v>
      </c>
      <c r="C15" s="9">
        <f>'TesGer - Jan'!D3</f>
        <v>1166661.74</v>
      </c>
      <c r="F15" s="17"/>
    </row>
    <row r="16" spans="1:7" ht="51" x14ac:dyDescent="0.2">
      <c r="A16" s="5" t="s">
        <v>40</v>
      </c>
      <c r="B16" s="4" t="s">
        <v>92</v>
      </c>
      <c r="C16" s="20">
        <v>0</v>
      </c>
      <c r="E16" s="21"/>
      <c r="F16" s="63" t="s">
        <v>123</v>
      </c>
      <c r="G16" s="64"/>
    </row>
    <row r="17" spans="1:8" x14ac:dyDescent="0.2">
      <c r="A17" s="51" t="s">
        <v>67</v>
      </c>
      <c r="B17" s="51"/>
      <c r="C17" s="9">
        <f>SUM(C13:C16)</f>
        <v>14277066.98</v>
      </c>
      <c r="D17" s="17">
        <f>'TesGer - Jan'!E3</f>
        <v>14277066.98</v>
      </c>
      <c r="E17" s="17">
        <f>+C17-D17</f>
        <v>0</v>
      </c>
      <c r="F17" s="19">
        <v>14277066.98</v>
      </c>
      <c r="G17" s="19">
        <f>+C17-F17</f>
        <v>0</v>
      </c>
      <c r="H17" s="18"/>
    </row>
    <row r="19" spans="1:8" x14ac:dyDescent="0.2">
      <c r="A19" s="3" t="s">
        <v>68</v>
      </c>
    </row>
    <row r="21" spans="1:8" x14ac:dyDescent="0.2">
      <c r="A21" s="2" t="s">
        <v>35</v>
      </c>
      <c r="B21" s="2" t="s">
        <v>36</v>
      </c>
      <c r="C21" s="10" t="s">
        <v>89</v>
      </c>
    </row>
    <row r="22" spans="1:8" x14ac:dyDescent="0.2">
      <c r="A22" s="1" t="s">
        <v>37</v>
      </c>
      <c r="B22" s="1" t="s">
        <v>2</v>
      </c>
      <c r="C22" s="8">
        <f>'TesGer - Jan'!D4</f>
        <v>140.1</v>
      </c>
      <c r="F22" s="17"/>
    </row>
    <row r="23" spans="1:8" x14ac:dyDescent="0.2">
      <c r="A23" s="1" t="s">
        <v>38</v>
      </c>
      <c r="B23" s="1" t="s">
        <v>3</v>
      </c>
      <c r="C23" s="8">
        <f>'TesGer - Jan'!D5</f>
        <v>413959</v>
      </c>
      <c r="F23" s="17"/>
    </row>
    <row r="24" spans="1:8" x14ac:dyDescent="0.2">
      <c r="A24" s="1" t="s">
        <v>39</v>
      </c>
      <c r="B24" s="1" t="s">
        <v>4</v>
      </c>
      <c r="C24" s="8">
        <f>'TesGer - Jan'!D6</f>
        <v>62659.74</v>
      </c>
      <c r="F24" s="17"/>
    </row>
    <row r="25" spans="1:8" x14ac:dyDescent="0.2">
      <c r="A25" s="1" t="s">
        <v>40</v>
      </c>
      <c r="B25" s="1" t="s">
        <v>5</v>
      </c>
      <c r="C25" s="8">
        <f>'TesGer - Jan'!D7</f>
        <v>16546.27</v>
      </c>
      <c r="F25" s="17"/>
    </row>
    <row r="26" spans="1:8" x14ac:dyDescent="0.2">
      <c r="A26" s="1" t="s">
        <v>41</v>
      </c>
      <c r="B26" s="1" t="s">
        <v>6</v>
      </c>
      <c r="C26" s="8">
        <f>'TesGer - Jan'!D8</f>
        <v>313777.48</v>
      </c>
      <c r="F26" s="17"/>
    </row>
    <row r="27" spans="1:8" x14ac:dyDescent="0.2">
      <c r="A27" s="1" t="s">
        <v>42</v>
      </c>
      <c r="B27" s="1" t="s">
        <v>64</v>
      </c>
      <c r="C27" s="8">
        <f>'TesGer - Jan'!D9</f>
        <v>1045</v>
      </c>
      <c r="F27" s="17"/>
    </row>
    <row r="28" spans="1:8" x14ac:dyDescent="0.2">
      <c r="A28" s="1" t="s">
        <v>43</v>
      </c>
      <c r="B28" s="1" t="s">
        <v>7</v>
      </c>
      <c r="C28" s="8">
        <f>'TesGer - Jan'!D10</f>
        <v>6327.5</v>
      </c>
      <c r="F28" s="17"/>
    </row>
    <row r="29" spans="1:8" x14ac:dyDescent="0.2">
      <c r="A29" s="1" t="s">
        <v>44</v>
      </c>
      <c r="B29" s="1" t="s">
        <v>8</v>
      </c>
      <c r="C29" s="8">
        <f>'TesGer - Jan'!D11</f>
        <v>0</v>
      </c>
      <c r="F29" s="17"/>
    </row>
    <row r="30" spans="1:8" x14ac:dyDescent="0.2">
      <c r="A30" s="1" t="s">
        <v>45</v>
      </c>
      <c r="B30" s="1" t="s">
        <v>9</v>
      </c>
      <c r="C30" s="8">
        <f>'TesGer - Jan'!D12</f>
        <v>0</v>
      </c>
      <c r="F30" s="17"/>
    </row>
    <row r="31" spans="1:8" x14ac:dyDescent="0.2">
      <c r="A31" s="1" t="s">
        <v>46</v>
      </c>
      <c r="B31" s="1" t="s">
        <v>10</v>
      </c>
      <c r="C31" s="8">
        <f>'TesGer - Jan'!D13</f>
        <v>0</v>
      </c>
      <c r="F31" s="17"/>
    </row>
    <row r="32" spans="1:8" x14ac:dyDescent="0.2">
      <c r="A32" s="1" t="s">
        <v>47</v>
      </c>
      <c r="B32" s="1" t="s">
        <v>11</v>
      </c>
      <c r="C32" s="8">
        <f>'TesGer - Jan'!D14</f>
        <v>0</v>
      </c>
      <c r="F32" s="17"/>
    </row>
    <row r="33" spans="1:7" x14ac:dyDescent="0.2">
      <c r="A33" s="1" t="s">
        <v>48</v>
      </c>
      <c r="B33" s="1" t="s">
        <v>12</v>
      </c>
      <c r="C33" s="8">
        <f>'TesGer - Jan'!D15</f>
        <v>0</v>
      </c>
      <c r="F33" s="17"/>
    </row>
    <row r="34" spans="1:7" ht="63.75" x14ac:dyDescent="0.2">
      <c r="A34" s="5" t="s">
        <v>49</v>
      </c>
      <c r="B34" s="6" t="s">
        <v>93</v>
      </c>
      <c r="C34" s="8">
        <f>'TesGer - Jan'!D16</f>
        <v>0</v>
      </c>
      <c r="F34" s="17"/>
    </row>
    <row r="35" spans="1:7" x14ac:dyDescent="0.2">
      <c r="A35" s="1" t="s">
        <v>50</v>
      </c>
      <c r="B35" s="1" t="s">
        <v>13</v>
      </c>
      <c r="C35" s="8">
        <f>'TesGer - Jan'!D17</f>
        <v>0</v>
      </c>
      <c r="F35" s="17"/>
    </row>
    <row r="36" spans="1:7" x14ac:dyDescent="0.2">
      <c r="A36" s="1" t="s">
        <v>51</v>
      </c>
      <c r="B36" s="1" t="s">
        <v>83</v>
      </c>
      <c r="C36" s="8">
        <f>'TesGer - Jan'!D18</f>
        <v>0</v>
      </c>
      <c r="F36" s="17"/>
    </row>
    <row r="37" spans="1:7" x14ac:dyDescent="0.2">
      <c r="A37" s="1" t="s">
        <v>52</v>
      </c>
      <c r="B37" s="1" t="s">
        <v>14</v>
      </c>
      <c r="C37" s="8">
        <f>'TesGer - Jan'!D19</f>
        <v>0</v>
      </c>
      <c r="F37" s="17"/>
    </row>
    <row r="38" spans="1:7" ht="25.5" x14ac:dyDescent="0.2">
      <c r="A38" s="5" t="s">
        <v>53</v>
      </c>
      <c r="B38" s="11" t="s">
        <v>65</v>
      </c>
      <c r="C38" s="8">
        <f>'TesGer - Jan'!D20</f>
        <v>0</v>
      </c>
      <c r="F38" s="17"/>
    </row>
    <row r="39" spans="1:7" x14ac:dyDescent="0.2">
      <c r="A39" s="1" t="s">
        <v>54</v>
      </c>
      <c r="B39" s="1" t="s">
        <v>15</v>
      </c>
      <c r="C39" s="8">
        <f>'TesGer - Jan'!D21</f>
        <v>0</v>
      </c>
      <c r="F39" s="17"/>
    </row>
    <row r="40" spans="1:7" x14ac:dyDescent="0.2">
      <c r="A40" s="1" t="s">
        <v>55</v>
      </c>
      <c r="B40" s="1" t="s">
        <v>16</v>
      </c>
      <c r="C40" s="8">
        <f>'TesGer - Jan'!D22</f>
        <v>0</v>
      </c>
      <c r="F40" s="17"/>
    </row>
    <row r="41" spans="1:7" x14ac:dyDescent="0.2">
      <c r="A41" s="1" t="s">
        <v>56</v>
      </c>
      <c r="B41" s="1" t="s">
        <v>17</v>
      </c>
      <c r="C41" s="8">
        <f>'TesGer - Jan'!D23</f>
        <v>0</v>
      </c>
      <c r="F41" s="17"/>
    </row>
    <row r="42" spans="1:7" x14ac:dyDescent="0.2">
      <c r="A42" s="1" t="s">
        <v>57</v>
      </c>
      <c r="B42" s="1" t="s">
        <v>18</v>
      </c>
      <c r="C42" s="8">
        <f>'TesGer - Jan'!D24</f>
        <v>0</v>
      </c>
      <c r="F42" s="17"/>
    </row>
    <row r="43" spans="1:7" x14ac:dyDescent="0.2">
      <c r="A43" s="1" t="s">
        <v>58</v>
      </c>
      <c r="B43" s="1" t="s">
        <v>19</v>
      </c>
      <c r="C43" s="8">
        <f>'TesGer - Jan'!D25</f>
        <v>0</v>
      </c>
      <c r="F43" s="17"/>
    </row>
    <row r="44" spans="1:7" x14ac:dyDescent="0.2">
      <c r="A44" s="1" t="s">
        <v>59</v>
      </c>
      <c r="B44" s="1" t="s">
        <v>20</v>
      </c>
      <c r="C44" s="8">
        <f>'TesGer - Jan'!D26</f>
        <v>0</v>
      </c>
      <c r="F44" s="17"/>
    </row>
    <row r="45" spans="1:7" x14ac:dyDescent="0.2">
      <c r="A45" s="1" t="s">
        <v>60</v>
      </c>
      <c r="B45" s="1" t="s">
        <v>66</v>
      </c>
      <c r="C45" s="8">
        <f>'TesGer - Jan'!D27</f>
        <v>0</v>
      </c>
      <c r="F45" s="17"/>
    </row>
    <row r="46" spans="1:7" x14ac:dyDescent="0.2">
      <c r="A46" s="1" t="s">
        <v>61</v>
      </c>
      <c r="B46" s="1" t="s">
        <v>21</v>
      </c>
      <c r="C46" s="8">
        <f>'TesGer - Jan'!D28</f>
        <v>0</v>
      </c>
      <c r="F46" s="17"/>
    </row>
    <row r="47" spans="1:7" x14ac:dyDescent="0.2">
      <c r="A47" s="1" t="s">
        <v>62</v>
      </c>
      <c r="B47" s="1" t="s">
        <v>22</v>
      </c>
      <c r="C47" s="8">
        <f>'TesGer - Jan'!D29</f>
        <v>91710.76</v>
      </c>
      <c r="F47" s="50" t="s">
        <v>123</v>
      </c>
      <c r="G47" s="50"/>
    </row>
    <row r="48" spans="1:7" x14ac:dyDescent="0.2">
      <c r="A48" s="51" t="s">
        <v>67</v>
      </c>
      <c r="B48" s="51"/>
      <c r="C48" s="9">
        <f>SUM(C22:C47)</f>
        <v>906165.85</v>
      </c>
      <c r="D48" s="17">
        <f>'TesGer - Jan'!E47</f>
        <v>0</v>
      </c>
      <c r="E48" s="17">
        <f>'TesGer - Jan'!E29</f>
        <v>906165.85</v>
      </c>
      <c r="F48" s="19">
        <v>906165.85</v>
      </c>
      <c r="G48" s="19">
        <f>+C48-F48</f>
        <v>0</v>
      </c>
    </row>
    <row r="49" spans="1:8" x14ac:dyDescent="0.2">
      <c r="H49" s="18"/>
    </row>
    <row r="50" spans="1:8" x14ac:dyDescent="0.2">
      <c r="A50" s="3" t="s">
        <v>82</v>
      </c>
      <c r="H50" s="18"/>
    </row>
    <row r="52" spans="1:8" x14ac:dyDescent="0.2">
      <c r="A52" s="2" t="s">
        <v>35</v>
      </c>
      <c r="B52" s="2" t="s">
        <v>36</v>
      </c>
      <c r="C52" s="10" t="s">
        <v>89</v>
      </c>
    </row>
    <row r="53" spans="1:8" x14ac:dyDescent="0.2">
      <c r="A53" s="1" t="s">
        <v>37</v>
      </c>
      <c r="B53" s="1" t="s">
        <v>23</v>
      </c>
      <c r="C53" s="8">
        <v>0</v>
      </c>
      <c r="F53" s="17"/>
    </row>
    <row r="54" spans="1:8" x14ac:dyDescent="0.2">
      <c r="A54" s="1" t="s">
        <v>38</v>
      </c>
      <c r="B54" s="1" t="s">
        <v>24</v>
      </c>
      <c r="C54" s="8">
        <v>0</v>
      </c>
      <c r="F54" s="17"/>
    </row>
    <row r="55" spans="1:8" x14ac:dyDescent="0.2">
      <c r="A55" s="1" t="s">
        <v>39</v>
      </c>
      <c r="B55" s="1" t="s">
        <v>63</v>
      </c>
      <c r="C55" s="8">
        <v>0</v>
      </c>
      <c r="F55" s="17"/>
    </row>
    <row r="56" spans="1:8" x14ac:dyDescent="0.2">
      <c r="A56" s="1" t="s">
        <v>40</v>
      </c>
      <c r="B56" s="1" t="s">
        <v>25</v>
      </c>
      <c r="C56" s="8">
        <v>0</v>
      </c>
      <c r="F56" s="17"/>
    </row>
    <row r="57" spans="1:8" x14ac:dyDescent="0.2">
      <c r="A57" s="1" t="s">
        <v>41</v>
      </c>
      <c r="B57" s="1" t="s">
        <v>26</v>
      </c>
      <c r="C57" s="8">
        <v>0</v>
      </c>
      <c r="F57" s="50" t="s">
        <v>123</v>
      </c>
      <c r="G57" s="50"/>
    </row>
    <row r="58" spans="1:8" x14ac:dyDescent="0.2">
      <c r="A58" s="51" t="s">
        <v>67</v>
      </c>
      <c r="B58" s="51"/>
      <c r="C58" s="9">
        <f>SUM(C53:C57)</f>
        <v>0</v>
      </c>
      <c r="D58" s="17">
        <f>'TesGer - Jan'!E52</f>
        <v>0</v>
      </c>
      <c r="E58" s="17">
        <f>+C58-D58</f>
        <v>0</v>
      </c>
      <c r="F58" s="19">
        <v>0</v>
      </c>
      <c r="G58" s="19">
        <f>+C58-F58</f>
        <v>0</v>
      </c>
    </row>
    <row r="60" spans="1:8" x14ac:dyDescent="0.2">
      <c r="A60" s="3" t="s">
        <v>69</v>
      </c>
    </row>
    <row r="62" spans="1:8" x14ac:dyDescent="0.2">
      <c r="A62" s="2" t="s">
        <v>35</v>
      </c>
      <c r="B62" s="2" t="s">
        <v>36</v>
      </c>
      <c r="C62" s="10" t="s">
        <v>90</v>
      </c>
    </row>
    <row r="63" spans="1:8" x14ac:dyDescent="0.2">
      <c r="A63" s="1" t="s">
        <v>37</v>
      </c>
      <c r="B63" s="1" t="s">
        <v>27</v>
      </c>
      <c r="C63" s="8">
        <f>'TesGer - Jan'!D53</f>
        <v>0</v>
      </c>
    </row>
    <row r="64" spans="1:8" x14ac:dyDescent="0.2">
      <c r="A64" s="1" t="s">
        <v>38</v>
      </c>
      <c r="B64" s="1" t="s">
        <v>28</v>
      </c>
      <c r="C64" s="8">
        <v>0</v>
      </c>
      <c r="F64" s="50" t="s">
        <v>123</v>
      </c>
      <c r="G64" s="50"/>
    </row>
    <row r="65" spans="1:7" x14ac:dyDescent="0.2">
      <c r="A65" s="51" t="s">
        <v>67</v>
      </c>
      <c r="B65" s="51"/>
      <c r="C65" s="9">
        <f>SUM(C63:C64)</f>
        <v>0</v>
      </c>
      <c r="D65" s="17">
        <f>'TesGer - Jan'!E53</f>
        <v>0</v>
      </c>
      <c r="E65" s="17">
        <f>+C65-D65</f>
        <v>0</v>
      </c>
      <c r="F65" s="19">
        <v>0</v>
      </c>
      <c r="G65" s="19">
        <f>+C65-F65</f>
        <v>0</v>
      </c>
    </row>
    <row r="67" spans="1:7" x14ac:dyDescent="0.2">
      <c r="A67" s="3" t="s">
        <v>70</v>
      </c>
    </row>
    <row r="69" spans="1:7" x14ac:dyDescent="0.2">
      <c r="A69" s="2" t="s">
        <v>35</v>
      </c>
      <c r="B69" s="2" t="s">
        <v>36</v>
      </c>
      <c r="C69" s="10" t="s">
        <v>90</v>
      </c>
    </row>
    <row r="70" spans="1:7" x14ac:dyDescent="0.2">
      <c r="A70" s="1" t="s">
        <v>37</v>
      </c>
      <c r="B70" s="1" t="s">
        <v>71</v>
      </c>
      <c r="C70" s="8">
        <f>'TesGer - Jan'!D30</f>
        <v>12610652.01</v>
      </c>
      <c r="F70" s="17"/>
    </row>
    <row r="71" spans="1:7" x14ac:dyDescent="0.2">
      <c r="A71" s="1" t="s">
        <v>38</v>
      </c>
      <c r="B71" s="1" t="s">
        <v>72</v>
      </c>
      <c r="C71" s="8">
        <f>'TesGer - Jan'!D31</f>
        <v>751615.03</v>
      </c>
      <c r="F71" s="17"/>
    </row>
    <row r="72" spans="1:7" x14ac:dyDescent="0.2">
      <c r="A72" s="1" t="s">
        <v>39</v>
      </c>
      <c r="B72" s="1" t="s">
        <v>74</v>
      </c>
      <c r="C72" s="8">
        <f>'TesGer - Jan'!D32</f>
        <v>0</v>
      </c>
      <c r="F72" s="17"/>
    </row>
    <row r="73" spans="1:7" x14ac:dyDescent="0.2">
      <c r="A73" s="1" t="s">
        <v>40</v>
      </c>
      <c r="B73" s="1" t="s">
        <v>84</v>
      </c>
      <c r="C73" s="8">
        <f>'TesGer - Jan'!D33</f>
        <v>0</v>
      </c>
      <c r="F73" s="17"/>
    </row>
    <row r="74" spans="1:7" x14ac:dyDescent="0.2">
      <c r="A74" s="51" t="s">
        <v>67</v>
      </c>
      <c r="B74" s="51"/>
      <c r="C74" s="9">
        <f>SUM(C70:C73)</f>
        <v>13362267.039999999</v>
      </c>
      <c r="D74" s="17">
        <f>'TesGer - Jan'!E34</f>
        <v>13362267.039999999</v>
      </c>
      <c r="E74" s="17">
        <f>+D74-C74</f>
        <v>0</v>
      </c>
    </row>
    <row r="76" spans="1:7" x14ac:dyDescent="0.2">
      <c r="A76" s="3" t="s">
        <v>75</v>
      </c>
    </row>
    <row r="78" spans="1:7" x14ac:dyDescent="0.2">
      <c r="A78" s="2" t="s">
        <v>35</v>
      </c>
      <c r="B78" s="2" t="s">
        <v>36</v>
      </c>
      <c r="C78" s="10" t="s">
        <v>90</v>
      </c>
    </row>
    <row r="79" spans="1:7" x14ac:dyDescent="0.2">
      <c r="A79" s="1" t="s">
        <v>37</v>
      </c>
      <c r="B79" s="1" t="s">
        <v>85</v>
      </c>
      <c r="C79" s="8">
        <v>0</v>
      </c>
    </row>
    <row r="80" spans="1:7" x14ac:dyDescent="0.2">
      <c r="A80" s="1" t="s">
        <v>38</v>
      </c>
      <c r="B80" s="1" t="s">
        <v>86</v>
      </c>
      <c r="C80" s="8">
        <v>0</v>
      </c>
    </row>
    <row r="81" spans="1:5" x14ac:dyDescent="0.2">
      <c r="A81" s="1" t="s">
        <v>39</v>
      </c>
      <c r="B81" s="1" t="s">
        <v>87</v>
      </c>
      <c r="C81" s="8">
        <v>0</v>
      </c>
    </row>
    <row r="82" spans="1:5" x14ac:dyDescent="0.2">
      <c r="A82" s="1" t="s">
        <v>40</v>
      </c>
      <c r="B82" s="1" t="s">
        <v>73</v>
      </c>
      <c r="C82" s="8">
        <v>0</v>
      </c>
    </row>
    <row r="83" spans="1:5" x14ac:dyDescent="0.2">
      <c r="A83" s="51" t="s">
        <v>67</v>
      </c>
      <c r="B83" s="51"/>
      <c r="C83" s="9">
        <f>SUM(C79:C82)</f>
        <v>0</v>
      </c>
    </row>
    <row r="84" spans="1:5" x14ac:dyDescent="0.2">
      <c r="A84" s="52" t="s">
        <v>94</v>
      </c>
      <c r="B84" s="52"/>
      <c r="C84" s="52"/>
      <c r="D84" s="17">
        <f>'TesGer - Jan'!E3+'TesGer - Jan'!E29+'TesGer - Jan'!E34</f>
        <v>28545499.869999997</v>
      </c>
      <c r="E84" s="17">
        <f>D84-C17-C48-C58-C65-C74-C83</f>
        <v>-1.862645149230957E-9</v>
      </c>
    </row>
    <row r="85" spans="1:5" x14ac:dyDescent="0.2">
      <c r="A85" s="53"/>
      <c r="B85" s="54"/>
      <c r="C85" s="54"/>
    </row>
    <row r="86" spans="1:5" x14ac:dyDescent="0.2">
      <c r="A86" s="49"/>
      <c r="B86" s="49"/>
      <c r="C86" s="49"/>
    </row>
  </sheetData>
  <mergeCells count="20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6:C86"/>
    <mergeCell ref="F64:G64"/>
    <mergeCell ref="A58:B58"/>
    <mergeCell ref="A65:B65"/>
    <mergeCell ref="A74:B74"/>
    <mergeCell ref="A83:B83"/>
    <mergeCell ref="A84:C84"/>
    <mergeCell ref="A85:C8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E20"/>
  <sheetViews>
    <sheetView workbookViewId="0">
      <selection activeCell="C16" sqref="C16"/>
    </sheetView>
  </sheetViews>
  <sheetFormatPr defaultRowHeight="12.75" x14ac:dyDescent="0.2"/>
  <cols>
    <col min="1" max="1" width="12.85546875" customWidth="1"/>
    <col min="2" max="2" width="47" customWidth="1"/>
    <col min="3" max="3" width="20" customWidth="1"/>
    <col min="4" max="4" width="26.7109375" customWidth="1"/>
    <col min="5" max="5" width="12.28515625" bestFit="1" customWidth="1"/>
  </cols>
  <sheetData>
    <row r="1" spans="1:5" x14ac:dyDescent="0.2">
      <c r="A1" t="s">
        <v>96</v>
      </c>
      <c r="B1" t="s">
        <v>97</v>
      </c>
      <c r="C1" t="s">
        <v>98</v>
      </c>
      <c r="D1" s="13">
        <v>928610.82</v>
      </c>
      <c r="E1" s="14"/>
    </row>
    <row r="2" spans="1:5" x14ac:dyDescent="0.2">
      <c r="A2" t="s">
        <v>96</v>
      </c>
      <c r="B2" t="s">
        <v>97</v>
      </c>
      <c r="C2" t="s">
        <v>99</v>
      </c>
      <c r="D2" s="13">
        <v>20463.59</v>
      </c>
    </row>
    <row r="3" spans="1:5" x14ac:dyDescent="0.2">
      <c r="A3" t="s">
        <v>96</v>
      </c>
      <c r="B3" t="s">
        <v>97</v>
      </c>
      <c r="C3" t="s">
        <v>100</v>
      </c>
      <c r="D3" s="13">
        <v>38750.94</v>
      </c>
      <c r="E3" s="14">
        <f>SUM(D1:D3)</f>
        <v>987825.34999999986</v>
      </c>
    </row>
    <row r="4" spans="1:5" x14ac:dyDescent="0.2">
      <c r="A4" t="s">
        <v>96</v>
      </c>
      <c r="B4" t="s">
        <v>97</v>
      </c>
      <c r="C4" t="s">
        <v>103</v>
      </c>
      <c r="D4" s="13">
        <v>1294155.79</v>
      </c>
    </row>
    <row r="5" spans="1:5" x14ac:dyDescent="0.2">
      <c r="A5" t="s">
        <v>96</v>
      </c>
      <c r="B5" t="s">
        <v>97</v>
      </c>
      <c r="C5" t="s">
        <v>119</v>
      </c>
      <c r="D5" s="13">
        <v>10425.200000000001</v>
      </c>
    </row>
    <row r="6" spans="1:5" x14ac:dyDescent="0.2">
      <c r="A6" t="s">
        <v>96</v>
      </c>
      <c r="B6" t="s">
        <v>97</v>
      </c>
      <c r="C6" t="s">
        <v>105</v>
      </c>
      <c r="D6" s="13">
        <v>109810.2</v>
      </c>
    </row>
    <row r="7" spans="1:5" x14ac:dyDescent="0.2">
      <c r="A7" t="s">
        <v>96</v>
      </c>
      <c r="B7" t="s">
        <v>97</v>
      </c>
      <c r="C7" t="s">
        <v>109</v>
      </c>
      <c r="D7" s="13">
        <v>80801.279999999999</v>
      </c>
    </row>
    <row r="8" spans="1:5" x14ac:dyDescent="0.2">
      <c r="A8" t="s">
        <v>96</v>
      </c>
      <c r="B8" t="s">
        <v>97</v>
      </c>
      <c r="C8" t="s">
        <v>110</v>
      </c>
      <c r="D8" s="13">
        <v>22189.47</v>
      </c>
    </row>
    <row r="9" spans="1:5" x14ac:dyDescent="0.2">
      <c r="A9" t="s">
        <v>96</v>
      </c>
      <c r="B9" t="s">
        <v>97</v>
      </c>
      <c r="C9" t="s">
        <v>111</v>
      </c>
      <c r="D9" s="13">
        <v>118892.79</v>
      </c>
    </row>
    <row r="10" spans="1:5" x14ac:dyDescent="0.2">
      <c r="A10" t="s">
        <v>96</v>
      </c>
      <c r="B10" t="s">
        <v>97</v>
      </c>
      <c r="C10" t="s">
        <v>112</v>
      </c>
      <c r="D10" s="13">
        <v>24254.61</v>
      </c>
    </row>
    <row r="11" spans="1:5" x14ac:dyDescent="0.2">
      <c r="A11" t="s">
        <v>96</v>
      </c>
      <c r="B11" t="s">
        <v>97</v>
      </c>
      <c r="C11" t="s">
        <v>113</v>
      </c>
      <c r="D11" s="13">
        <v>27981.7</v>
      </c>
    </row>
    <row r="12" spans="1:5" x14ac:dyDescent="0.2">
      <c r="A12" t="s">
        <v>96</v>
      </c>
      <c r="B12" t="s">
        <v>97</v>
      </c>
      <c r="C12" t="s">
        <v>118</v>
      </c>
      <c r="D12" s="13">
        <v>77014.28</v>
      </c>
    </row>
    <row r="13" spans="1:5" x14ac:dyDescent="0.2">
      <c r="A13" t="s">
        <v>96</v>
      </c>
      <c r="B13" t="s">
        <v>97</v>
      </c>
      <c r="C13" t="s">
        <v>114</v>
      </c>
      <c r="D13" s="13">
        <v>100327.17</v>
      </c>
    </row>
    <row r="14" spans="1:5" x14ac:dyDescent="0.2">
      <c r="A14" t="s">
        <v>96</v>
      </c>
      <c r="B14" t="s">
        <v>97</v>
      </c>
      <c r="C14" t="s">
        <v>115</v>
      </c>
      <c r="D14" s="13">
        <v>96400.81</v>
      </c>
      <c r="E14" s="14"/>
    </row>
    <row r="15" spans="1:5" x14ac:dyDescent="0.2">
      <c r="A15" t="s">
        <v>96</v>
      </c>
      <c r="B15" t="s">
        <v>97</v>
      </c>
      <c r="C15" t="s">
        <v>116</v>
      </c>
      <c r="D15" s="13">
        <v>103071.35</v>
      </c>
    </row>
    <row r="16" spans="1:5" x14ac:dyDescent="0.2">
      <c r="A16" t="s">
        <v>96</v>
      </c>
      <c r="B16" t="s">
        <v>97</v>
      </c>
      <c r="C16" t="s">
        <v>117</v>
      </c>
      <c r="D16" s="13">
        <v>1383.42</v>
      </c>
      <c r="E16" s="14"/>
    </row>
    <row r="17" spans="1:5" x14ac:dyDescent="0.2">
      <c r="A17" t="s">
        <v>96</v>
      </c>
      <c r="B17" t="s">
        <v>97</v>
      </c>
      <c r="C17" t="s">
        <v>120</v>
      </c>
      <c r="D17" s="13">
        <v>306504.88</v>
      </c>
    </row>
    <row r="18" spans="1:5" x14ac:dyDescent="0.2">
      <c r="A18" t="s">
        <v>96</v>
      </c>
      <c r="B18" t="s">
        <v>97</v>
      </c>
      <c r="C18" t="s">
        <v>106</v>
      </c>
      <c r="D18" s="13">
        <v>190818.78</v>
      </c>
      <c r="E18" s="14">
        <f>SUM(D4:D18)</f>
        <v>2564031.73</v>
      </c>
    </row>
    <row r="19" spans="1:5" x14ac:dyDescent="0.2">
      <c r="A19" t="s">
        <v>96</v>
      </c>
      <c r="B19" t="s">
        <v>97</v>
      </c>
      <c r="C19" t="s">
        <v>122</v>
      </c>
      <c r="D19" s="13">
        <v>1202440.73</v>
      </c>
    </row>
    <row r="20" spans="1:5" x14ac:dyDescent="0.2">
      <c r="A20" t="s">
        <v>96</v>
      </c>
      <c r="B20" t="s">
        <v>97</v>
      </c>
      <c r="C20" t="s">
        <v>121</v>
      </c>
      <c r="D20" s="13">
        <v>244709.04</v>
      </c>
      <c r="E20" s="14">
        <f>SUM(D19:D20)</f>
        <v>1447149.77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workbookViewId="0">
      <selection activeCell="C16" sqref="C16"/>
    </sheetView>
  </sheetViews>
  <sheetFormatPr defaultRowHeight="11.25" x14ac:dyDescent="0.2"/>
  <cols>
    <col min="1" max="1" width="13.7109375" style="22" customWidth="1"/>
    <col min="2" max="2" width="44.5703125" style="22" customWidth="1"/>
    <col min="3" max="3" width="16" style="22" customWidth="1"/>
    <col min="4" max="4" width="15.85546875" style="22" customWidth="1"/>
    <col min="5" max="5" width="13.42578125" style="23" bestFit="1" customWidth="1"/>
    <col min="6" max="16384" width="9.140625" style="23"/>
  </cols>
  <sheetData>
    <row r="1" spans="1:5" x14ac:dyDescent="0.2">
      <c r="A1" s="30" t="s">
        <v>96</v>
      </c>
      <c r="B1" s="31" t="s">
        <v>97</v>
      </c>
      <c r="C1" s="31" t="s">
        <v>98</v>
      </c>
      <c r="D1" s="32">
        <v>10376773.16</v>
      </c>
      <c r="E1" s="27"/>
    </row>
    <row r="2" spans="1:5" x14ac:dyDescent="0.2">
      <c r="A2" s="33" t="s">
        <v>96</v>
      </c>
      <c r="B2" s="25" t="s">
        <v>97</v>
      </c>
      <c r="C2" s="25" t="s">
        <v>99</v>
      </c>
      <c r="D2" s="34">
        <v>2733632.08</v>
      </c>
      <c r="E2" s="27"/>
    </row>
    <row r="3" spans="1:5" ht="12" thickBot="1" x14ac:dyDescent="0.25">
      <c r="A3" s="35" t="s">
        <v>96</v>
      </c>
      <c r="B3" s="36" t="s">
        <v>97</v>
      </c>
      <c r="C3" s="36" t="s">
        <v>100</v>
      </c>
      <c r="D3" s="37">
        <v>1166661.74</v>
      </c>
      <c r="E3" s="27">
        <f>SUM(D1:D3)</f>
        <v>14277066.98</v>
      </c>
    </row>
    <row r="4" spans="1:5" x14ac:dyDescent="0.2">
      <c r="A4" s="30" t="s">
        <v>96</v>
      </c>
      <c r="B4" s="31" t="s">
        <v>97</v>
      </c>
      <c r="C4" s="31" t="s">
        <v>126</v>
      </c>
      <c r="D4" s="32">
        <v>140.1</v>
      </c>
      <c r="E4" s="25"/>
    </row>
    <row r="5" spans="1:5" x14ac:dyDescent="0.2">
      <c r="A5" s="33" t="s">
        <v>96</v>
      </c>
      <c r="B5" s="25" t="s">
        <v>97</v>
      </c>
      <c r="C5" s="25" t="s">
        <v>101</v>
      </c>
      <c r="D5" s="34">
        <v>413959</v>
      </c>
      <c r="E5" s="25"/>
    </row>
    <row r="6" spans="1:5" x14ac:dyDescent="0.2">
      <c r="A6" s="33" t="s">
        <v>96</v>
      </c>
      <c r="B6" s="25" t="s">
        <v>97</v>
      </c>
      <c r="C6" s="25" t="s">
        <v>102</v>
      </c>
      <c r="D6" s="34">
        <v>62659.74</v>
      </c>
      <c r="E6" s="25"/>
    </row>
    <row r="7" spans="1:5" x14ac:dyDescent="0.2">
      <c r="A7" s="33" t="s">
        <v>96</v>
      </c>
      <c r="B7" s="25" t="s">
        <v>97</v>
      </c>
      <c r="C7" s="25" t="s">
        <v>103</v>
      </c>
      <c r="D7" s="34">
        <v>16546.27</v>
      </c>
      <c r="E7" s="25"/>
    </row>
    <row r="8" spans="1:5" x14ac:dyDescent="0.2">
      <c r="A8" s="33" t="s">
        <v>96</v>
      </c>
      <c r="B8" s="25" t="s">
        <v>97</v>
      </c>
      <c r="C8" s="25" t="s">
        <v>104</v>
      </c>
      <c r="D8" s="34">
        <v>313777.48</v>
      </c>
      <c r="E8" s="25"/>
    </row>
    <row r="9" spans="1:5" x14ac:dyDescent="0.2">
      <c r="A9" s="33" t="s">
        <v>96</v>
      </c>
      <c r="B9" s="25" t="s">
        <v>97</v>
      </c>
      <c r="C9" s="25" t="s">
        <v>119</v>
      </c>
      <c r="D9" s="34">
        <v>1045</v>
      </c>
      <c r="E9" s="25"/>
    </row>
    <row r="10" spans="1:5" x14ac:dyDescent="0.2">
      <c r="A10" s="33" t="s">
        <v>96</v>
      </c>
      <c r="B10" s="25" t="s">
        <v>97</v>
      </c>
      <c r="C10" s="25" t="s">
        <v>105</v>
      </c>
      <c r="D10" s="34">
        <v>6327.5</v>
      </c>
      <c r="E10" s="25"/>
    </row>
    <row r="11" spans="1:5" x14ac:dyDescent="0.2">
      <c r="A11" s="33"/>
      <c r="B11" s="25"/>
      <c r="C11" s="25"/>
      <c r="D11" s="34"/>
      <c r="E11" s="25"/>
    </row>
    <row r="12" spans="1:5" x14ac:dyDescent="0.2">
      <c r="A12" s="33"/>
      <c r="B12" s="25"/>
      <c r="C12" s="25"/>
      <c r="D12" s="34"/>
      <c r="E12" s="25"/>
    </row>
    <row r="13" spans="1:5" x14ac:dyDescent="0.2">
      <c r="A13" s="33"/>
      <c r="B13" s="25"/>
      <c r="C13" s="25"/>
      <c r="D13" s="34"/>
      <c r="E13" s="25"/>
    </row>
    <row r="14" spans="1:5" x14ac:dyDescent="0.2">
      <c r="A14" s="33"/>
      <c r="B14" s="25"/>
      <c r="C14" s="25"/>
      <c r="D14" s="34"/>
      <c r="E14" s="25"/>
    </row>
    <row r="15" spans="1:5" x14ac:dyDescent="0.2">
      <c r="A15" s="33"/>
      <c r="B15" s="25"/>
      <c r="C15" s="25"/>
      <c r="D15" s="34"/>
      <c r="E15" s="25"/>
    </row>
    <row r="16" spans="1:5" x14ac:dyDescent="0.2">
      <c r="A16" s="33"/>
      <c r="B16" s="25"/>
      <c r="C16" s="25"/>
      <c r="D16" s="34"/>
      <c r="E16" s="25"/>
    </row>
    <row r="17" spans="1:5" x14ac:dyDescent="0.2">
      <c r="A17" s="33"/>
      <c r="B17" s="25"/>
      <c r="C17" s="25"/>
      <c r="D17" s="34"/>
      <c r="E17" s="25"/>
    </row>
    <row r="18" spans="1:5" x14ac:dyDescent="0.2">
      <c r="A18" s="33"/>
      <c r="B18" s="25"/>
      <c r="C18" s="25"/>
      <c r="D18" s="34"/>
      <c r="E18" s="25"/>
    </row>
    <row r="19" spans="1:5" x14ac:dyDescent="0.2">
      <c r="A19" s="33"/>
      <c r="B19" s="25"/>
      <c r="C19" s="25"/>
      <c r="D19" s="34"/>
      <c r="E19" s="25"/>
    </row>
    <row r="20" spans="1:5" x14ac:dyDescent="0.2">
      <c r="A20" s="33"/>
      <c r="B20" s="25"/>
      <c r="C20" s="25"/>
      <c r="D20" s="34"/>
      <c r="E20" s="25"/>
    </row>
    <row r="21" spans="1:5" x14ac:dyDescent="0.2">
      <c r="A21" s="33"/>
      <c r="B21" s="25"/>
      <c r="C21" s="25"/>
      <c r="D21" s="34"/>
      <c r="E21" s="25"/>
    </row>
    <row r="22" spans="1:5" x14ac:dyDescent="0.2">
      <c r="A22" s="33"/>
      <c r="B22" s="25"/>
      <c r="C22" s="25"/>
      <c r="D22" s="34"/>
      <c r="E22" s="25"/>
    </row>
    <row r="23" spans="1:5" x14ac:dyDescent="0.2">
      <c r="A23" s="33"/>
      <c r="B23" s="25"/>
      <c r="C23" s="25"/>
      <c r="D23" s="34"/>
      <c r="E23" s="25"/>
    </row>
    <row r="24" spans="1:5" x14ac:dyDescent="0.2">
      <c r="A24" s="33"/>
      <c r="B24" s="25"/>
      <c r="C24" s="25"/>
      <c r="D24" s="34"/>
      <c r="E24" s="25"/>
    </row>
    <row r="25" spans="1:5" x14ac:dyDescent="0.2">
      <c r="A25" s="33"/>
      <c r="B25" s="25"/>
      <c r="C25" s="25"/>
      <c r="D25" s="34"/>
      <c r="E25" s="25"/>
    </row>
    <row r="26" spans="1:5" x14ac:dyDescent="0.2">
      <c r="A26" s="33"/>
      <c r="B26" s="25"/>
      <c r="C26" s="25"/>
      <c r="D26" s="34"/>
      <c r="E26" s="25"/>
    </row>
    <row r="27" spans="1:5" x14ac:dyDescent="0.2">
      <c r="A27" s="33"/>
      <c r="B27" s="25"/>
      <c r="C27" s="25"/>
      <c r="D27" s="34"/>
      <c r="E27" s="25"/>
    </row>
    <row r="28" spans="1:5" x14ac:dyDescent="0.2">
      <c r="A28" s="33"/>
      <c r="B28" s="25"/>
      <c r="C28" s="25"/>
      <c r="D28" s="34"/>
      <c r="E28" s="25"/>
    </row>
    <row r="29" spans="1:5" ht="12" thickBot="1" x14ac:dyDescent="0.25">
      <c r="A29" s="35" t="s">
        <v>96</v>
      </c>
      <c r="B29" s="36" t="s">
        <v>97</v>
      </c>
      <c r="C29" s="36" t="s">
        <v>106</v>
      </c>
      <c r="D29" s="37">
        <v>91710.76</v>
      </c>
      <c r="E29" s="27">
        <f>SUM(D4:D29)</f>
        <v>906165.85</v>
      </c>
    </row>
    <row r="30" spans="1:5" x14ac:dyDescent="0.2">
      <c r="A30" s="30" t="s">
        <v>96</v>
      </c>
      <c r="B30" s="31" t="s">
        <v>97</v>
      </c>
      <c r="C30" s="31" t="s">
        <v>107</v>
      </c>
      <c r="D30" s="32">
        <v>12610652.01</v>
      </c>
      <c r="E30" s="25"/>
    </row>
    <row r="31" spans="1:5" x14ac:dyDescent="0.2">
      <c r="A31" s="33" t="s">
        <v>96</v>
      </c>
      <c r="B31" s="25" t="s">
        <v>97</v>
      </c>
      <c r="C31" s="25" t="s">
        <v>108</v>
      </c>
      <c r="D31" s="34">
        <v>751615.03</v>
      </c>
      <c r="E31" s="25"/>
    </row>
    <row r="32" spans="1:5" x14ac:dyDescent="0.2">
      <c r="A32" s="33"/>
      <c r="B32" s="25"/>
      <c r="C32" s="25"/>
      <c r="D32" s="34"/>
      <c r="E32" s="25"/>
    </row>
    <row r="33" spans="1:5" x14ac:dyDescent="0.2">
      <c r="A33" s="33"/>
      <c r="B33" s="25"/>
      <c r="C33" s="25"/>
      <c r="D33" s="34"/>
      <c r="E33" s="25"/>
    </row>
    <row r="34" spans="1:5" ht="12" thickBot="1" x14ac:dyDescent="0.25">
      <c r="A34" s="35"/>
      <c r="B34" s="36"/>
      <c r="C34" s="36"/>
      <c r="D34" s="37"/>
      <c r="E34" s="27">
        <f>SUM(D30:D34)</f>
        <v>13362267.039999999</v>
      </c>
    </row>
    <row r="35" spans="1:5" x14ac:dyDescent="0.2">
      <c r="A35" s="25"/>
      <c r="B35" s="25"/>
      <c r="C35" s="25"/>
      <c r="D35" s="26"/>
      <c r="E35" s="25"/>
    </row>
    <row r="36" spans="1:5" x14ac:dyDescent="0.2">
      <c r="A36" s="25"/>
      <c r="B36" s="25"/>
      <c r="C36" s="25"/>
      <c r="D36" s="26"/>
      <c r="E36" s="25"/>
    </row>
    <row r="37" spans="1:5" x14ac:dyDescent="0.2">
      <c r="A37" s="25"/>
      <c r="B37" s="25"/>
      <c r="C37" s="25"/>
      <c r="D37" s="26"/>
      <c r="E37" s="25"/>
    </row>
    <row r="38" spans="1:5" x14ac:dyDescent="0.2">
      <c r="A38" s="25"/>
      <c r="B38" s="25"/>
      <c r="C38" s="25"/>
      <c r="D38" s="26"/>
      <c r="E38" s="25"/>
    </row>
    <row r="39" spans="1:5" x14ac:dyDescent="0.2">
      <c r="A39" s="25"/>
      <c r="B39" s="25"/>
      <c r="C39" s="25"/>
      <c r="D39" s="26"/>
      <c r="E39" s="25"/>
    </row>
    <row r="40" spans="1:5" x14ac:dyDescent="0.2">
      <c r="A40" s="25"/>
      <c r="B40" s="25"/>
      <c r="C40" s="25"/>
      <c r="D40" s="26"/>
      <c r="E40" s="25"/>
    </row>
    <row r="41" spans="1:5" x14ac:dyDescent="0.2">
      <c r="A41" s="25"/>
      <c r="B41" s="25"/>
      <c r="C41" s="25"/>
      <c r="D41" s="26"/>
      <c r="E41" s="25"/>
    </row>
    <row r="42" spans="1:5" x14ac:dyDescent="0.2">
      <c r="A42" s="25"/>
      <c r="B42" s="25"/>
      <c r="C42" s="25"/>
      <c r="D42" s="26"/>
      <c r="E42" s="25"/>
    </row>
    <row r="43" spans="1:5" x14ac:dyDescent="0.2">
      <c r="A43" s="25"/>
      <c r="B43" s="25"/>
      <c r="C43" s="25"/>
      <c r="D43" s="26"/>
      <c r="E43" s="25"/>
    </row>
    <row r="44" spans="1:5" x14ac:dyDescent="0.2">
      <c r="A44" s="25"/>
      <c r="B44" s="25"/>
      <c r="C44" s="25"/>
      <c r="D44" s="26"/>
      <c r="E44" s="27"/>
    </row>
    <row r="45" spans="1:5" x14ac:dyDescent="0.2">
      <c r="A45" s="25"/>
      <c r="B45" s="25"/>
      <c r="C45" s="25"/>
      <c r="D45" s="26"/>
      <c r="E45" s="27"/>
    </row>
    <row r="46" spans="1:5" x14ac:dyDescent="0.2">
      <c r="A46" s="25"/>
      <c r="B46" s="25"/>
      <c r="C46" s="25"/>
      <c r="D46" s="26"/>
      <c r="E46" s="27"/>
    </row>
    <row r="47" spans="1:5" x14ac:dyDescent="0.2">
      <c r="A47" s="25"/>
      <c r="B47" s="25"/>
      <c r="C47" s="25"/>
      <c r="D47" s="26"/>
      <c r="E47" s="27"/>
    </row>
    <row r="48" spans="1:5" x14ac:dyDescent="0.2">
      <c r="A48" s="25"/>
      <c r="B48" s="25"/>
      <c r="C48" s="25"/>
      <c r="D48" s="26"/>
      <c r="E48" s="25"/>
    </row>
    <row r="49" spans="1:5" x14ac:dyDescent="0.2">
      <c r="A49" s="25"/>
      <c r="B49" s="25"/>
      <c r="C49" s="25"/>
      <c r="D49" s="26"/>
      <c r="E49" s="25"/>
    </row>
    <row r="50" spans="1:5" x14ac:dyDescent="0.2">
      <c r="A50" s="25"/>
      <c r="B50" s="25"/>
      <c r="C50" s="25"/>
      <c r="D50" s="26"/>
      <c r="E50" s="25"/>
    </row>
    <row r="51" spans="1:5" x14ac:dyDescent="0.2">
      <c r="A51" s="25"/>
      <c r="B51" s="25"/>
      <c r="C51" s="25"/>
      <c r="D51" s="26"/>
      <c r="E51" s="25"/>
    </row>
    <row r="52" spans="1:5" x14ac:dyDescent="0.2">
      <c r="A52" s="25"/>
      <c r="B52" s="25"/>
      <c r="C52" s="25"/>
      <c r="D52" s="26"/>
      <c r="E52" s="27"/>
    </row>
    <row r="53" spans="1:5" x14ac:dyDescent="0.2">
      <c r="A53" s="25"/>
      <c r="B53" s="25"/>
      <c r="C53" s="25"/>
      <c r="D53" s="26"/>
      <c r="E53" s="27"/>
    </row>
    <row r="54" spans="1:5" x14ac:dyDescent="0.2">
      <c r="A54" s="25"/>
      <c r="B54" s="25"/>
      <c r="C54" s="25"/>
      <c r="D54" s="26"/>
      <c r="E54" s="25"/>
    </row>
    <row r="55" spans="1:5" x14ac:dyDescent="0.2">
      <c r="A55" s="25"/>
      <c r="B55" s="25"/>
      <c r="C55" s="25"/>
      <c r="D55" s="26"/>
      <c r="E55" s="28"/>
    </row>
    <row r="56" spans="1:5" x14ac:dyDescent="0.2">
      <c r="A56" s="25"/>
      <c r="B56" s="25"/>
      <c r="C56" s="25"/>
      <c r="D56" s="26"/>
      <c r="E56" s="29"/>
    </row>
    <row r="57" spans="1:5" x14ac:dyDescent="0.2">
      <c r="A57" s="25"/>
      <c r="B57" s="25"/>
      <c r="C57" s="25"/>
      <c r="D57" s="26"/>
      <c r="E57" s="28"/>
    </row>
    <row r="58" spans="1:5" x14ac:dyDescent="0.2">
      <c r="A58" s="24"/>
      <c r="B58" s="24"/>
      <c r="C58" s="24"/>
      <c r="D58" s="24"/>
      <c r="E58" s="29"/>
    </row>
    <row r="59" spans="1:5" x14ac:dyDescent="0.2">
      <c r="A59" s="24"/>
      <c r="B59" s="24"/>
      <c r="C59" s="24"/>
      <c r="D59" s="24"/>
      <c r="E59" s="25"/>
    </row>
    <row r="60" spans="1:5" x14ac:dyDescent="0.2">
      <c r="A60" s="24"/>
      <c r="B60" s="24"/>
      <c r="C60" s="24"/>
      <c r="D60" s="24"/>
      <c r="E60" s="25"/>
    </row>
    <row r="61" spans="1:5" x14ac:dyDescent="0.2">
      <c r="A61" s="24"/>
      <c r="B61" s="24"/>
      <c r="C61" s="24"/>
      <c r="D61" s="24"/>
      <c r="E61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workbookViewId="0">
      <selection activeCell="C16" sqref="C16"/>
    </sheetView>
  </sheetViews>
  <sheetFormatPr defaultRowHeight="11.25" x14ac:dyDescent="0.2"/>
  <cols>
    <col min="1" max="1" width="13.7109375" style="22" customWidth="1"/>
    <col min="2" max="2" width="44.5703125" style="22" customWidth="1"/>
    <col min="3" max="3" width="16" style="22" customWidth="1"/>
    <col min="4" max="4" width="15.85546875" style="22" customWidth="1"/>
    <col min="5" max="5" width="13.42578125" style="23" bestFit="1" customWidth="1"/>
    <col min="6" max="16384" width="9.140625" style="23"/>
  </cols>
  <sheetData>
    <row r="1" spans="1:5" x14ac:dyDescent="0.2">
      <c r="A1" s="30" t="s">
        <v>96</v>
      </c>
      <c r="B1" s="31" t="s">
        <v>97</v>
      </c>
      <c r="C1" s="31" t="s">
        <v>98</v>
      </c>
      <c r="D1" s="32">
        <v>7634584.3600000003</v>
      </c>
      <c r="E1" s="27"/>
    </row>
    <row r="2" spans="1:5" x14ac:dyDescent="0.2">
      <c r="A2" s="33" t="s">
        <v>96</v>
      </c>
      <c r="B2" s="25" t="s">
        <v>97</v>
      </c>
      <c r="C2" s="25" t="s">
        <v>99</v>
      </c>
      <c r="D2" s="34">
        <v>1878651.04</v>
      </c>
      <c r="E2" s="27"/>
    </row>
    <row r="3" spans="1:5" ht="12" thickBot="1" x14ac:dyDescent="0.25">
      <c r="A3" s="35" t="s">
        <v>96</v>
      </c>
      <c r="B3" s="36" t="s">
        <v>97</v>
      </c>
      <c r="C3" s="36" t="s">
        <v>100</v>
      </c>
      <c r="D3" s="37">
        <v>1272976.74</v>
      </c>
      <c r="E3" s="27">
        <f>SUM(D1:D3)</f>
        <v>10786212.140000001</v>
      </c>
    </row>
    <row r="4" spans="1:5" x14ac:dyDescent="0.2">
      <c r="A4" s="30" t="s">
        <v>96</v>
      </c>
      <c r="B4" s="31" t="s">
        <v>97</v>
      </c>
      <c r="C4" s="31" t="s">
        <v>126</v>
      </c>
      <c r="D4" s="32">
        <v>91.43</v>
      </c>
      <c r="E4" s="25"/>
    </row>
    <row r="5" spans="1:5" x14ac:dyDescent="0.2">
      <c r="A5" s="33" t="s">
        <v>96</v>
      </c>
      <c r="B5" s="25" t="s">
        <v>97</v>
      </c>
      <c r="C5" s="25" t="s">
        <v>101</v>
      </c>
      <c r="D5" s="34">
        <v>557798.92000000004</v>
      </c>
      <c r="E5" s="25"/>
    </row>
    <row r="6" spans="1:5" x14ac:dyDescent="0.2">
      <c r="A6" s="33" t="s">
        <v>96</v>
      </c>
      <c r="B6" s="25" t="s">
        <v>97</v>
      </c>
      <c r="C6" s="25" t="s">
        <v>102</v>
      </c>
      <c r="D6" s="34">
        <v>78980.94</v>
      </c>
      <c r="E6" s="25"/>
    </row>
    <row r="7" spans="1:5" x14ac:dyDescent="0.2">
      <c r="A7" s="33" t="s">
        <v>96</v>
      </c>
      <c r="B7" s="25" t="s">
        <v>97</v>
      </c>
      <c r="C7" s="25" t="s">
        <v>103</v>
      </c>
      <c r="D7" s="34">
        <v>418290.61</v>
      </c>
      <c r="E7" s="25"/>
    </row>
    <row r="8" spans="1:5" x14ac:dyDescent="0.2">
      <c r="A8" s="33" t="s">
        <v>96</v>
      </c>
      <c r="B8" s="25" t="s">
        <v>97</v>
      </c>
      <c r="C8" s="25" t="s">
        <v>104</v>
      </c>
      <c r="D8" s="34">
        <v>52796.05</v>
      </c>
      <c r="E8" s="25"/>
    </row>
    <row r="9" spans="1:5" x14ac:dyDescent="0.2">
      <c r="A9" s="33" t="s">
        <v>96</v>
      </c>
      <c r="B9" s="25" t="s">
        <v>97</v>
      </c>
      <c r="C9" s="25" t="s">
        <v>119</v>
      </c>
      <c r="D9" s="34">
        <v>16964.54</v>
      </c>
      <c r="E9" s="25"/>
    </row>
    <row r="10" spans="1:5" x14ac:dyDescent="0.2">
      <c r="A10" s="33" t="s">
        <v>96</v>
      </c>
      <c r="B10" s="25" t="s">
        <v>97</v>
      </c>
      <c r="C10" s="25" t="s">
        <v>105</v>
      </c>
      <c r="D10" s="34">
        <v>79021.539999999994</v>
      </c>
      <c r="E10" s="25"/>
    </row>
    <row r="11" spans="1:5" x14ac:dyDescent="0.2">
      <c r="A11" s="33" t="s">
        <v>96</v>
      </c>
      <c r="B11" s="25" t="s">
        <v>97</v>
      </c>
      <c r="C11" s="25" t="s">
        <v>109</v>
      </c>
      <c r="D11" s="34">
        <v>84913.22</v>
      </c>
      <c r="E11" s="25"/>
    </row>
    <row r="12" spans="1:5" x14ac:dyDescent="0.2">
      <c r="A12" s="33"/>
      <c r="B12" s="25"/>
      <c r="C12" s="25"/>
      <c r="D12" s="34"/>
      <c r="E12" s="25"/>
    </row>
    <row r="13" spans="1:5" x14ac:dyDescent="0.2">
      <c r="A13" s="33" t="s">
        <v>96</v>
      </c>
      <c r="B13" s="25" t="s">
        <v>97</v>
      </c>
      <c r="C13" s="25" t="s">
        <v>111</v>
      </c>
      <c r="D13" s="34">
        <v>103404.72</v>
      </c>
      <c r="E13" s="25"/>
    </row>
    <row r="14" spans="1:5" x14ac:dyDescent="0.2">
      <c r="A14" s="33" t="s">
        <v>96</v>
      </c>
      <c r="B14" s="25" t="s">
        <v>97</v>
      </c>
      <c r="C14" s="25" t="s">
        <v>112</v>
      </c>
      <c r="D14" s="34">
        <v>2046.35</v>
      </c>
      <c r="E14" s="25"/>
    </row>
    <row r="15" spans="1:5" x14ac:dyDescent="0.2">
      <c r="A15" s="33" t="s">
        <v>96</v>
      </c>
      <c r="B15" s="25" t="s">
        <v>97</v>
      </c>
      <c r="C15" s="25" t="s">
        <v>113</v>
      </c>
      <c r="D15" s="34">
        <v>11093.49</v>
      </c>
      <c r="E15" s="25"/>
    </row>
    <row r="16" spans="1:5" x14ac:dyDescent="0.2">
      <c r="A16" s="33" t="s">
        <v>96</v>
      </c>
      <c r="B16" s="25" t="s">
        <v>97</v>
      </c>
      <c r="C16" s="25" t="s">
        <v>118</v>
      </c>
      <c r="D16" s="34">
        <v>62261.09</v>
      </c>
      <c r="E16" s="25"/>
    </row>
    <row r="17" spans="1:5" x14ac:dyDescent="0.2">
      <c r="A17" s="33" t="s">
        <v>96</v>
      </c>
      <c r="B17" s="25" t="s">
        <v>97</v>
      </c>
      <c r="C17" s="25" t="s">
        <v>114</v>
      </c>
      <c r="D17" s="34">
        <v>250480.05</v>
      </c>
      <c r="E17" s="25"/>
    </row>
    <row r="18" spans="1:5" x14ac:dyDescent="0.2">
      <c r="A18" s="33" t="s">
        <v>96</v>
      </c>
      <c r="B18" s="25" t="s">
        <v>97</v>
      </c>
      <c r="C18" s="25" t="s">
        <v>115</v>
      </c>
      <c r="D18" s="34">
        <v>306045.38</v>
      </c>
      <c r="E18" s="25"/>
    </row>
    <row r="19" spans="1:5" x14ac:dyDescent="0.2">
      <c r="A19" s="33" t="s">
        <v>96</v>
      </c>
      <c r="B19" s="25" t="s">
        <v>97</v>
      </c>
      <c r="C19" s="25" t="s">
        <v>129</v>
      </c>
      <c r="D19" s="34">
        <v>315</v>
      </c>
      <c r="E19" s="25"/>
    </row>
    <row r="20" spans="1:5" x14ac:dyDescent="0.2">
      <c r="A20" s="33" t="s">
        <v>96</v>
      </c>
      <c r="B20" s="25" t="s">
        <v>97</v>
      </c>
      <c r="C20" s="25" t="s">
        <v>116</v>
      </c>
      <c r="D20" s="34">
        <v>121416.15</v>
      </c>
      <c r="E20" s="25"/>
    </row>
    <row r="21" spans="1:5" x14ac:dyDescent="0.2">
      <c r="A21" s="33"/>
      <c r="B21" s="25"/>
      <c r="C21" s="25"/>
      <c r="D21" s="34"/>
      <c r="E21" s="25"/>
    </row>
    <row r="22" spans="1:5" x14ac:dyDescent="0.2">
      <c r="A22" s="33" t="s">
        <v>96</v>
      </c>
      <c r="B22" s="25" t="s">
        <v>97</v>
      </c>
      <c r="C22" s="25" t="s">
        <v>130</v>
      </c>
      <c r="D22" s="34">
        <v>432.01</v>
      </c>
      <c r="E22" s="25"/>
    </row>
    <row r="23" spans="1:5" x14ac:dyDescent="0.2">
      <c r="A23" s="33" t="s">
        <v>96</v>
      </c>
      <c r="B23" s="25" t="s">
        <v>97</v>
      </c>
      <c r="C23" s="25" t="s">
        <v>131</v>
      </c>
      <c r="D23" s="34">
        <v>1604.64</v>
      </c>
      <c r="E23" s="25"/>
    </row>
    <row r="24" spans="1:5" x14ac:dyDescent="0.2">
      <c r="A24" s="33"/>
      <c r="B24" s="25"/>
      <c r="C24" s="25"/>
      <c r="D24" s="34"/>
      <c r="E24" s="25"/>
    </row>
    <row r="25" spans="1:5" x14ac:dyDescent="0.2">
      <c r="A25" s="33" t="s">
        <v>96</v>
      </c>
      <c r="B25" s="25" t="s">
        <v>97</v>
      </c>
      <c r="C25" s="25" t="s">
        <v>117</v>
      </c>
      <c r="D25" s="34">
        <v>4484.91</v>
      </c>
      <c r="E25" s="25"/>
    </row>
    <row r="26" spans="1:5" x14ac:dyDescent="0.2">
      <c r="A26" s="33"/>
      <c r="B26" s="25"/>
      <c r="C26" s="25"/>
      <c r="D26" s="34"/>
      <c r="E26" s="25"/>
    </row>
    <row r="27" spans="1:5" x14ac:dyDescent="0.2">
      <c r="A27" s="33" t="s">
        <v>96</v>
      </c>
      <c r="B27" s="25" t="s">
        <v>97</v>
      </c>
      <c r="C27" s="25" t="s">
        <v>120</v>
      </c>
      <c r="D27" s="34">
        <v>622.4</v>
      </c>
      <c r="E27" s="25"/>
    </row>
    <row r="28" spans="1:5" x14ac:dyDescent="0.2">
      <c r="A28" s="33"/>
      <c r="B28" s="25"/>
      <c r="C28" s="25"/>
      <c r="D28" s="34"/>
      <c r="E28" s="25"/>
    </row>
    <row r="29" spans="1:5" ht="12" thickBot="1" x14ac:dyDescent="0.25">
      <c r="A29" s="35" t="s">
        <v>96</v>
      </c>
      <c r="B29" s="36" t="s">
        <v>97</v>
      </c>
      <c r="C29" s="36" t="s">
        <v>106</v>
      </c>
      <c r="D29" s="37">
        <v>1116707.32</v>
      </c>
      <c r="E29" s="27">
        <f>SUM(D4:D29)</f>
        <v>3269770.76</v>
      </c>
    </row>
    <row r="30" spans="1:5" x14ac:dyDescent="0.2">
      <c r="A30" s="30" t="s">
        <v>96</v>
      </c>
      <c r="B30" s="31" t="s">
        <v>97</v>
      </c>
      <c r="C30" s="31" t="s">
        <v>107</v>
      </c>
      <c r="D30" s="32">
        <v>10706746.439999999</v>
      </c>
      <c r="E30" s="25"/>
    </row>
    <row r="31" spans="1:5" x14ac:dyDescent="0.2">
      <c r="A31" s="33" t="s">
        <v>96</v>
      </c>
      <c r="B31" s="25" t="s">
        <v>97</v>
      </c>
      <c r="C31" s="25" t="s">
        <v>108</v>
      </c>
      <c r="D31" s="34">
        <v>3820681.75</v>
      </c>
      <c r="E31" s="25"/>
    </row>
    <row r="32" spans="1:5" x14ac:dyDescent="0.2">
      <c r="A32" s="33"/>
      <c r="B32" s="25"/>
      <c r="C32" s="25"/>
      <c r="D32" s="34"/>
      <c r="E32" s="25"/>
    </row>
    <row r="33" spans="1:5" x14ac:dyDescent="0.2">
      <c r="A33" s="33"/>
      <c r="B33" s="25"/>
      <c r="C33" s="25"/>
      <c r="D33" s="34"/>
      <c r="E33" s="25"/>
    </row>
    <row r="34" spans="1:5" ht="12" thickBot="1" x14ac:dyDescent="0.25">
      <c r="A34" s="35"/>
      <c r="B34" s="36"/>
      <c r="C34" s="36"/>
      <c r="D34" s="37"/>
      <c r="E34" s="27">
        <f>SUM(D30:D34)</f>
        <v>14527428.189999999</v>
      </c>
    </row>
    <row r="35" spans="1:5" x14ac:dyDescent="0.2">
      <c r="A35" s="25"/>
      <c r="B35" s="25"/>
      <c r="C35" s="25"/>
      <c r="D35" s="26"/>
      <c r="E35" s="38">
        <f>SUM(E2:E34)</f>
        <v>28583411.09</v>
      </c>
    </row>
    <row r="36" spans="1:5" x14ac:dyDescent="0.2">
      <c r="A36" s="25"/>
      <c r="B36" s="25"/>
      <c r="C36" s="25"/>
      <c r="D36" s="26"/>
      <c r="E36" s="25"/>
    </row>
    <row r="37" spans="1:5" x14ac:dyDescent="0.2">
      <c r="A37" s="25"/>
      <c r="B37" s="25"/>
      <c r="C37" s="25"/>
      <c r="D37" s="26"/>
      <c r="E37" s="25"/>
    </row>
    <row r="38" spans="1:5" x14ac:dyDescent="0.2">
      <c r="A38" s="25"/>
      <c r="B38" s="25"/>
      <c r="C38" s="25"/>
      <c r="D38" s="26"/>
      <c r="E38" s="25"/>
    </row>
    <row r="39" spans="1:5" x14ac:dyDescent="0.2">
      <c r="A39" s="25"/>
      <c r="B39" s="25"/>
      <c r="C39" s="25"/>
      <c r="D39" s="26"/>
      <c r="E39" s="25"/>
    </row>
    <row r="40" spans="1:5" x14ac:dyDescent="0.2">
      <c r="A40" s="25"/>
      <c r="B40" s="25"/>
      <c r="C40" s="25"/>
      <c r="D40" s="26"/>
      <c r="E40" s="25"/>
    </row>
    <row r="41" spans="1:5" x14ac:dyDescent="0.2">
      <c r="A41" s="25"/>
      <c r="B41" s="25"/>
      <c r="C41" s="25"/>
      <c r="D41" s="26"/>
      <c r="E41" s="25"/>
    </row>
    <row r="42" spans="1:5" x14ac:dyDescent="0.2">
      <c r="A42" s="25"/>
      <c r="B42" s="25"/>
      <c r="C42" s="25"/>
      <c r="D42" s="26"/>
      <c r="E42" s="25"/>
    </row>
    <row r="43" spans="1:5" x14ac:dyDescent="0.2">
      <c r="A43" s="25"/>
      <c r="B43" s="25"/>
      <c r="C43" s="25"/>
      <c r="D43" s="26"/>
      <c r="E43" s="25"/>
    </row>
    <row r="44" spans="1:5" x14ac:dyDescent="0.2">
      <c r="A44" s="25"/>
      <c r="B44" s="25"/>
      <c r="C44" s="25"/>
      <c r="D44" s="26"/>
      <c r="E44" s="27"/>
    </row>
    <row r="45" spans="1:5" x14ac:dyDescent="0.2">
      <c r="A45" s="25"/>
      <c r="B45" s="25"/>
      <c r="C45" s="25"/>
      <c r="D45" s="26"/>
      <c r="E45" s="27"/>
    </row>
    <row r="46" spans="1:5" x14ac:dyDescent="0.2">
      <c r="A46" s="25"/>
      <c r="B46" s="25"/>
      <c r="C46" s="25"/>
      <c r="D46" s="26"/>
      <c r="E46" s="27"/>
    </row>
    <row r="47" spans="1:5" x14ac:dyDescent="0.2">
      <c r="A47" s="25"/>
      <c r="B47" s="25"/>
      <c r="C47" s="25"/>
      <c r="D47" s="26"/>
      <c r="E47" s="27"/>
    </row>
    <row r="48" spans="1:5" x14ac:dyDescent="0.2">
      <c r="A48" s="25"/>
      <c r="B48" s="25"/>
      <c r="C48" s="25"/>
      <c r="D48" s="26"/>
      <c r="E48" s="25"/>
    </row>
    <row r="49" spans="1:5" x14ac:dyDescent="0.2">
      <c r="A49" s="25"/>
      <c r="B49" s="25"/>
      <c r="C49" s="25"/>
      <c r="D49" s="26"/>
      <c r="E49" s="25"/>
    </row>
    <row r="50" spans="1:5" x14ac:dyDescent="0.2">
      <c r="A50" s="25"/>
      <c r="B50" s="25"/>
      <c r="C50" s="25"/>
      <c r="D50" s="26"/>
      <c r="E50" s="25"/>
    </row>
    <row r="51" spans="1:5" x14ac:dyDescent="0.2">
      <c r="A51" s="25"/>
      <c r="B51" s="25"/>
      <c r="C51" s="25"/>
      <c r="D51" s="26"/>
      <c r="E51" s="25"/>
    </row>
    <row r="52" spans="1:5" x14ac:dyDescent="0.2">
      <c r="A52" s="25"/>
      <c r="B52" s="25"/>
      <c r="C52" s="25"/>
      <c r="D52" s="26"/>
      <c r="E52" s="27"/>
    </row>
    <row r="53" spans="1:5" x14ac:dyDescent="0.2">
      <c r="A53" s="25"/>
      <c r="B53" s="25"/>
      <c r="C53" s="25"/>
      <c r="D53" s="26"/>
      <c r="E53" s="27"/>
    </row>
    <row r="54" spans="1:5" x14ac:dyDescent="0.2">
      <c r="A54" s="25"/>
      <c r="B54" s="25"/>
      <c r="C54" s="25"/>
      <c r="D54" s="26"/>
      <c r="E54" s="25"/>
    </row>
    <row r="55" spans="1:5" x14ac:dyDescent="0.2">
      <c r="A55" s="25"/>
      <c r="B55" s="25"/>
      <c r="C55" s="25"/>
      <c r="D55" s="26"/>
      <c r="E55" s="28"/>
    </row>
    <row r="56" spans="1:5" x14ac:dyDescent="0.2">
      <c r="A56" s="25"/>
      <c r="B56" s="25"/>
      <c r="C56" s="25"/>
      <c r="D56" s="26"/>
      <c r="E56" s="29"/>
    </row>
    <row r="57" spans="1:5" x14ac:dyDescent="0.2">
      <c r="A57" s="25"/>
      <c r="B57" s="25"/>
      <c r="C57" s="25"/>
      <c r="D57" s="26"/>
      <c r="E57" s="28"/>
    </row>
    <row r="58" spans="1:5" x14ac:dyDescent="0.2">
      <c r="A58" s="24"/>
      <c r="B58" s="24"/>
      <c r="C58" s="24"/>
      <c r="D58" s="24"/>
      <c r="E58" s="29"/>
    </row>
    <row r="59" spans="1:5" x14ac:dyDescent="0.2">
      <c r="A59" s="24"/>
      <c r="B59" s="24"/>
      <c r="C59" s="24"/>
      <c r="D59" s="24"/>
      <c r="E59" s="25"/>
    </row>
    <row r="60" spans="1:5" x14ac:dyDescent="0.2">
      <c r="A60" s="24"/>
      <c r="B60" s="24"/>
      <c r="C60" s="24"/>
      <c r="D60" s="24"/>
      <c r="E60" s="25"/>
    </row>
    <row r="61" spans="1:5" x14ac:dyDescent="0.2">
      <c r="A61" s="24"/>
      <c r="B61" s="24"/>
      <c r="C61" s="24"/>
      <c r="D61" s="24"/>
      <c r="E61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GridLines="0" topLeftCell="A4" workbookViewId="0">
      <selection activeCell="C16" sqref="C16"/>
    </sheetView>
  </sheetViews>
  <sheetFormatPr defaultRowHeight="11.25" x14ac:dyDescent="0.2"/>
  <cols>
    <col min="1" max="1" width="13.7109375" style="22" customWidth="1"/>
    <col min="2" max="2" width="44.5703125" style="22" customWidth="1"/>
    <col min="3" max="3" width="16" style="22" customWidth="1"/>
    <col min="4" max="4" width="15.85546875" style="22" customWidth="1"/>
    <col min="5" max="5" width="13.42578125" style="23" bestFit="1" customWidth="1"/>
    <col min="6" max="16384" width="9.140625" style="23"/>
  </cols>
  <sheetData>
    <row r="1" spans="1:5" x14ac:dyDescent="0.2">
      <c r="A1" s="30" t="s">
        <v>96</v>
      </c>
      <c r="B1" s="31" t="s">
        <v>97</v>
      </c>
      <c r="C1" s="31" t="s">
        <v>98</v>
      </c>
      <c r="D1" s="32">
        <v>7844108.1399999997</v>
      </c>
      <c r="E1" s="27"/>
    </row>
    <row r="2" spans="1:5" x14ac:dyDescent="0.2">
      <c r="A2" s="33" t="s">
        <v>96</v>
      </c>
      <c r="B2" s="25" t="s">
        <v>97</v>
      </c>
      <c r="C2" s="25" t="s">
        <v>99</v>
      </c>
      <c r="D2" s="34">
        <v>1861131.48</v>
      </c>
      <c r="E2" s="27"/>
    </row>
    <row r="3" spans="1:5" ht="12" thickBot="1" x14ac:dyDescent="0.25">
      <c r="A3" s="35" t="s">
        <v>96</v>
      </c>
      <c r="B3" s="36" t="s">
        <v>97</v>
      </c>
      <c r="C3" s="36" t="s">
        <v>100</v>
      </c>
      <c r="D3" s="37">
        <v>1311687.04</v>
      </c>
      <c r="E3" s="27">
        <f>SUM(D1:D3)</f>
        <v>11016926.66</v>
      </c>
    </row>
    <row r="4" spans="1:5" x14ac:dyDescent="0.2">
      <c r="A4" s="30" t="s">
        <v>96</v>
      </c>
      <c r="B4" s="31" t="s">
        <v>97</v>
      </c>
      <c r="C4" s="31" t="s">
        <v>126</v>
      </c>
      <c r="D4" s="32">
        <v>100.52</v>
      </c>
      <c r="E4" s="25"/>
    </row>
    <row r="5" spans="1:5" x14ac:dyDescent="0.2">
      <c r="A5" s="33" t="s">
        <v>96</v>
      </c>
      <c r="B5" s="25" t="s">
        <v>97</v>
      </c>
      <c r="C5" s="25" t="s">
        <v>101</v>
      </c>
      <c r="D5" s="34">
        <v>480070.28</v>
      </c>
      <c r="E5" s="25"/>
    </row>
    <row r="6" spans="1:5" x14ac:dyDescent="0.2">
      <c r="A6" s="33" t="s">
        <v>96</v>
      </c>
      <c r="B6" s="25" t="s">
        <v>97</v>
      </c>
      <c r="C6" s="25" t="s">
        <v>102</v>
      </c>
      <c r="D6" s="34">
        <v>82761</v>
      </c>
      <c r="E6" s="25"/>
    </row>
    <row r="7" spans="1:5" x14ac:dyDescent="0.2">
      <c r="A7" s="33" t="s">
        <v>96</v>
      </c>
      <c r="B7" s="25" t="s">
        <v>97</v>
      </c>
      <c r="C7" s="25" t="s">
        <v>103</v>
      </c>
      <c r="D7" s="34">
        <v>425441.34</v>
      </c>
      <c r="E7" s="25"/>
    </row>
    <row r="8" spans="1:5" x14ac:dyDescent="0.2">
      <c r="A8" s="33" t="s">
        <v>96</v>
      </c>
      <c r="B8" s="25" t="s">
        <v>97</v>
      </c>
      <c r="C8" s="25" t="s">
        <v>104</v>
      </c>
      <c r="D8" s="34">
        <v>60147.9</v>
      </c>
      <c r="E8" s="25"/>
    </row>
    <row r="9" spans="1:5" x14ac:dyDescent="0.2">
      <c r="A9" s="33" t="s">
        <v>96</v>
      </c>
      <c r="B9" s="25" t="s">
        <v>97</v>
      </c>
      <c r="C9" s="25" t="s">
        <v>119</v>
      </c>
      <c r="D9" s="34">
        <v>10689.63</v>
      </c>
      <c r="E9" s="25"/>
    </row>
    <row r="10" spans="1:5" x14ac:dyDescent="0.2">
      <c r="A10" s="33" t="s">
        <v>96</v>
      </c>
      <c r="B10" s="25" t="s">
        <v>97</v>
      </c>
      <c r="C10" s="25" t="s">
        <v>105</v>
      </c>
      <c r="D10" s="34">
        <v>158866.10999999999</v>
      </c>
      <c r="E10" s="25"/>
    </row>
    <row r="11" spans="1:5" x14ac:dyDescent="0.2">
      <c r="A11" s="33" t="s">
        <v>96</v>
      </c>
      <c r="B11" s="25" t="s">
        <v>97</v>
      </c>
      <c r="C11" s="25" t="s">
        <v>109</v>
      </c>
      <c r="D11" s="34">
        <v>84913.22</v>
      </c>
      <c r="E11" s="25"/>
    </row>
    <row r="12" spans="1:5" x14ac:dyDescent="0.2">
      <c r="A12" s="33" t="s">
        <v>96</v>
      </c>
      <c r="B12" s="25" t="s">
        <v>97</v>
      </c>
      <c r="C12" s="25" t="s">
        <v>110</v>
      </c>
      <c r="D12" s="34">
        <v>43430.74</v>
      </c>
      <c r="E12" s="25"/>
    </row>
    <row r="13" spans="1:5" x14ac:dyDescent="0.2">
      <c r="A13" s="33" t="s">
        <v>96</v>
      </c>
      <c r="B13" s="25" t="s">
        <v>97</v>
      </c>
      <c r="C13" s="25" t="s">
        <v>111</v>
      </c>
      <c r="D13" s="34">
        <v>108475.95</v>
      </c>
      <c r="E13" s="25"/>
    </row>
    <row r="14" spans="1:5" x14ac:dyDescent="0.2">
      <c r="A14" s="33" t="s">
        <v>96</v>
      </c>
      <c r="B14" s="25" t="s">
        <v>97</v>
      </c>
      <c r="C14" s="25" t="s">
        <v>112</v>
      </c>
      <c r="D14" s="34">
        <v>1950.35</v>
      </c>
      <c r="E14" s="25"/>
    </row>
    <row r="15" spans="1:5" x14ac:dyDescent="0.2">
      <c r="A15" s="33" t="s">
        <v>96</v>
      </c>
      <c r="B15" s="25" t="s">
        <v>97</v>
      </c>
      <c r="C15" s="25" t="s">
        <v>113</v>
      </c>
      <c r="D15" s="34">
        <v>10582.66</v>
      </c>
      <c r="E15" s="25"/>
    </row>
    <row r="16" spans="1:5" x14ac:dyDescent="0.2">
      <c r="A16" s="33" t="s">
        <v>96</v>
      </c>
      <c r="B16" s="25" t="s">
        <v>97</v>
      </c>
      <c r="C16" s="25" t="s">
        <v>118</v>
      </c>
      <c r="D16" s="34">
        <v>46772.89</v>
      </c>
      <c r="E16" s="25"/>
    </row>
    <row r="17" spans="1:5" x14ac:dyDescent="0.2">
      <c r="A17" s="33" t="s">
        <v>96</v>
      </c>
      <c r="B17" s="25" t="s">
        <v>97</v>
      </c>
      <c r="C17" s="25" t="s">
        <v>114</v>
      </c>
      <c r="D17" s="34">
        <v>251935.98</v>
      </c>
      <c r="E17" s="25"/>
    </row>
    <row r="18" spans="1:5" x14ac:dyDescent="0.2">
      <c r="A18" s="33" t="s">
        <v>96</v>
      </c>
      <c r="B18" s="25" t="s">
        <v>97</v>
      </c>
      <c r="C18" s="25" t="s">
        <v>115</v>
      </c>
      <c r="D18" s="34">
        <v>307323.25</v>
      </c>
      <c r="E18" s="25"/>
    </row>
    <row r="19" spans="1:5" x14ac:dyDescent="0.2">
      <c r="A19" s="33" t="s">
        <v>96</v>
      </c>
      <c r="B19" s="25" t="s">
        <v>97</v>
      </c>
      <c r="C19" s="25" t="s">
        <v>129</v>
      </c>
      <c r="D19" s="34">
        <v>0</v>
      </c>
      <c r="E19" s="25"/>
    </row>
    <row r="20" spans="1:5" x14ac:dyDescent="0.2">
      <c r="A20" s="33" t="s">
        <v>96</v>
      </c>
      <c r="B20" s="25" t="s">
        <v>97</v>
      </c>
      <c r="C20" s="25" t="s">
        <v>116</v>
      </c>
      <c r="D20" s="34">
        <v>120568.06</v>
      </c>
      <c r="E20" s="25"/>
    </row>
    <row r="21" spans="1:5" x14ac:dyDescent="0.2">
      <c r="A21" s="33" t="s">
        <v>96</v>
      </c>
      <c r="B21" s="25" t="s">
        <v>97</v>
      </c>
      <c r="C21" s="25" t="s">
        <v>133</v>
      </c>
      <c r="D21" s="34">
        <v>8015.63</v>
      </c>
      <c r="E21" s="25"/>
    </row>
    <row r="22" spans="1:5" x14ac:dyDescent="0.2">
      <c r="A22" s="33" t="s">
        <v>96</v>
      </c>
      <c r="B22" s="25" t="s">
        <v>97</v>
      </c>
      <c r="C22" s="25" t="s">
        <v>130</v>
      </c>
      <c r="D22" s="34">
        <v>0</v>
      </c>
      <c r="E22" s="25"/>
    </row>
    <row r="23" spans="1:5" x14ac:dyDescent="0.2">
      <c r="A23" s="33" t="s">
        <v>96</v>
      </c>
      <c r="B23" s="25" t="s">
        <v>97</v>
      </c>
      <c r="C23" s="25" t="s">
        <v>131</v>
      </c>
      <c r="D23" s="34">
        <v>0</v>
      </c>
      <c r="E23" s="25"/>
    </row>
    <row r="24" spans="1:5" x14ac:dyDescent="0.2">
      <c r="A24" s="33"/>
      <c r="B24" s="25"/>
      <c r="C24" s="25"/>
      <c r="D24" s="34"/>
      <c r="E24" s="25"/>
    </row>
    <row r="25" spans="1:5" x14ac:dyDescent="0.2">
      <c r="A25" s="33" t="s">
        <v>96</v>
      </c>
      <c r="B25" s="25" t="s">
        <v>97</v>
      </c>
      <c r="C25" s="25" t="s">
        <v>117</v>
      </c>
      <c r="D25" s="34">
        <v>12142.25</v>
      </c>
      <c r="E25" s="25"/>
    </row>
    <row r="26" spans="1:5" x14ac:dyDescent="0.2">
      <c r="A26" s="33"/>
      <c r="B26" s="25"/>
      <c r="C26" s="25"/>
      <c r="D26" s="34"/>
      <c r="E26" s="25"/>
    </row>
    <row r="27" spans="1:5" x14ac:dyDescent="0.2">
      <c r="A27" s="33" t="s">
        <v>96</v>
      </c>
      <c r="B27" s="25" t="s">
        <v>97</v>
      </c>
      <c r="C27" s="25" t="s">
        <v>120</v>
      </c>
      <c r="D27" s="34">
        <v>3847.39</v>
      </c>
      <c r="E27" s="25"/>
    </row>
    <row r="28" spans="1:5" x14ac:dyDescent="0.2">
      <c r="A28" s="33"/>
      <c r="B28" s="25"/>
      <c r="C28" s="25"/>
      <c r="D28" s="34"/>
      <c r="E28" s="25"/>
    </row>
    <row r="29" spans="1:5" ht="12" thickBot="1" x14ac:dyDescent="0.25">
      <c r="A29" s="35" t="s">
        <v>96</v>
      </c>
      <c r="B29" s="36" t="s">
        <v>97</v>
      </c>
      <c r="C29" s="36" t="s">
        <v>106</v>
      </c>
      <c r="D29" s="37">
        <v>1880471.11</v>
      </c>
      <c r="E29" s="27">
        <f>SUM(D4:D29)</f>
        <v>4098506.26</v>
      </c>
    </row>
    <row r="30" spans="1:5" x14ac:dyDescent="0.2">
      <c r="A30" s="30" t="s">
        <v>96</v>
      </c>
      <c r="B30" s="31" t="s">
        <v>97</v>
      </c>
      <c r="C30" s="31" t="s">
        <v>107</v>
      </c>
      <c r="D30" s="32">
        <v>11006442.58</v>
      </c>
      <c r="E30" s="25"/>
    </row>
    <row r="31" spans="1:5" x14ac:dyDescent="0.2">
      <c r="A31" s="33" t="s">
        <v>96</v>
      </c>
      <c r="B31" s="25" t="s">
        <v>97</v>
      </c>
      <c r="C31" s="25" t="s">
        <v>108</v>
      </c>
      <c r="D31" s="34">
        <v>4291116.8600000003</v>
      </c>
      <c r="E31" s="25"/>
    </row>
    <row r="32" spans="1:5" x14ac:dyDescent="0.2">
      <c r="A32" s="33"/>
      <c r="B32" s="25"/>
      <c r="C32" s="25"/>
      <c r="D32" s="34"/>
      <c r="E32" s="25"/>
    </row>
    <row r="33" spans="1:5" x14ac:dyDescent="0.2">
      <c r="A33" s="33"/>
      <c r="B33" s="25"/>
      <c r="C33" s="25"/>
      <c r="D33" s="34"/>
      <c r="E33" s="25"/>
    </row>
    <row r="34" spans="1:5" ht="12" thickBot="1" x14ac:dyDescent="0.25">
      <c r="A34" s="35"/>
      <c r="B34" s="36"/>
      <c r="C34" s="36"/>
      <c r="D34" s="37"/>
      <c r="E34" s="27">
        <f>SUM(D30:D34)</f>
        <v>15297559.440000001</v>
      </c>
    </row>
    <row r="35" spans="1:5" x14ac:dyDescent="0.2">
      <c r="A35" s="25"/>
      <c r="B35" s="25"/>
      <c r="C35" s="25"/>
      <c r="D35" s="26"/>
      <c r="E35" s="38">
        <f>SUM(E2:E34)</f>
        <v>30412992.359999999</v>
      </c>
    </row>
    <row r="36" spans="1:5" x14ac:dyDescent="0.2">
      <c r="A36" s="25"/>
      <c r="B36" s="25"/>
      <c r="C36" s="25"/>
      <c r="D36" s="26"/>
      <c r="E36" s="25"/>
    </row>
    <row r="37" spans="1:5" x14ac:dyDescent="0.2">
      <c r="A37" s="25"/>
      <c r="B37" s="25"/>
      <c r="C37" s="25"/>
      <c r="D37" s="26"/>
      <c r="E37" s="25"/>
    </row>
    <row r="38" spans="1:5" x14ac:dyDescent="0.2">
      <c r="A38" s="25"/>
      <c r="B38" s="25"/>
      <c r="C38" s="25"/>
      <c r="D38" s="26"/>
      <c r="E38" s="25"/>
    </row>
    <row r="39" spans="1:5" x14ac:dyDescent="0.2">
      <c r="A39" s="25"/>
      <c r="B39" s="25"/>
      <c r="C39" s="25"/>
      <c r="D39" s="26"/>
      <c r="E39" s="25"/>
    </row>
    <row r="40" spans="1:5" x14ac:dyDescent="0.2">
      <c r="A40" s="25"/>
      <c r="B40" s="25"/>
      <c r="C40" s="25"/>
      <c r="D40" s="26"/>
      <c r="E40" s="25"/>
    </row>
    <row r="41" spans="1:5" x14ac:dyDescent="0.2">
      <c r="A41" s="25"/>
      <c r="B41" s="25"/>
      <c r="C41" s="25"/>
      <c r="D41" s="26"/>
      <c r="E41" s="25"/>
    </row>
    <row r="42" spans="1:5" x14ac:dyDescent="0.2">
      <c r="A42" s="25"/>
      <c r="B42" s="25"/>
      <c r="C42" s="25"/>
      <c r="D42" s="26"/>
      <c r="E42" s="25"/>
    </row>
    <row r="43" spans="1:5" x14ac:dyDescent="0.2">
      <c r="A43" s="25"/>
      <c r="B43" s="25"/>
      <c r="C43" s="25"/>
      <c r="D43" s="26"/>
      <c r="E43" s="25"/>
    </row>
    <row r="44" spans="1:5" x14ac:dyDescent="0.2">
      <c r="A44" s="25"/>
      <c r="B44" s="25"/>
      <c r="C44" s="25"/>
      <c r="D44" s="26"/>
      <c r="E44" s="27"/>
    </row>
    <row r="45" spans="1:5" x14ac:dyDescent="0.2">
      <c r="A45" s="25"/>
      <c r="B45" s="25"/>
      <c r="C45" s="25"/>
      <c r="D45" s="26"/>
      <c r="E45" s="27"/>
    </row>
    <row r="46" spans="1:5" x14ac:dyDescent="0.2">
      <c r="A46" s="25"/>
      <c r="B46" s="25"/>
      <c r="C46" s="25"/>
      <c r="D46" s="26"/>
      <c r="E46" s="27"/>
    </row>
    <row r="47" spans="1:5" x14ac:dyDescent="0.2">
      <c r="A47" s="25"/>
      <c r="B47" s="25"/>
      <c r="C47" s="25"/>
      <c r="D47" s="26"/>
      <c r="E47" s="27"/>
    </row>
    <row r="48" spans="1:5" x14ac:dyDescent="0.2">
      <c r="A48" s="25"/>
      <c r="B48" s="25"/>
      <c r="C48" s="25"/>
      <c r="D48" s="26"/>
      <c r="E48" s="25"/>
    </row>
    <row r="49" spans="1:5" x14ac:dyDescent="0.2">
      <c r="A49" s="25"/>
      <c r="B49" s="25"/>
      <c r="C49" s="25"/>
      <c r="D49" s="26"/>
      <c r="E49" s="25"/>
    </row>
    <row r="50" spans="1:5" x14ac:dyDescent="0.2">
      <c r="A50" s="25"/>
      <c r="B50" s="25"/>
      <c r="C50" s="25"/>
      <c r="D50" s="26"/>
      <c r="E50" s="25"/>
    </row>
    <row r="51" spans="1:5" x14ac:dyDescent="0.2">
      <c r="A51" s="25"/>
      <c r="B51" s="25"/>
      <c r="C51" s="25"/>
      <c r="D51" s="26"/>
      <c r="E51" s="25"/>
    </row>
    <row r="52" spans="1:5" x14ac:dyDescent="0.2">
      <c r="A52" s="25"/>
      <c r="B52" s="25"/>
      <c r="C52" s="25"/>
      <c r="D52" s="26"/>
      <c r="E52" s="27"/>
    </row>
    <row r="53" spans="1:5" x14ac:dyDescent="0.2">
      <c r="A53" s="25"/>
      <c r="B53" s="25"/>
      <c r="C53" s="25"/>
      <c r="D53" s="26"/>
      <c r="E53" s="27"/>
    </row>
    <row r="54" spans="1:5" x14ac:dyDescent="0.2">
      <c r="A54" s="25"/>
      <c r="B54" s="25"/>
      <c r="C54" s="25"/>
      <c r="D54" s="26"/>
      <c r="E54" s="25"/>
    </row>
    <row r="55" spans="1:5" x14ac:dyDescent="0.2">
      <c r="A55" s="25"/>
      <c r="B55" s="25"/>
      <c r="C55" s="25"/>
      <c r="D55" s="26"/>
      <c r="E55" s="28"/>
    </row>
    <row r="56" spans="1:5" x14ac:dyDescent="0.2">
      <c r="A56" s="25"/>
      <c r="B56" s="25"/>
      <c r="C56" s="25"/>
      <c r="D56" s="26"/>
      <c r="E56" s="29"/>
    </row>
    <row r="57" spans="1:5" x14ac:dyDescent="0.2">
      <c r="A57" s="25"/>
      <c r="B57" s="25"/>
      <c r="C57" s="25"/>
      <c r="D57" s="26"/>
      <c r="E57" s="28"/>
    </row>
    <row r="58" spans="1:5" x14ac:dyDescent="0.2">
      <c r="A58" s="24"/>
      <c r="B58" s="24"/>
      <c r="C58" s="24"/>
      <c r="D58" s="24"/>
      <c r="E58" s="29"/>
    </row>
    <row r="59" spans="1:5" x14ac:dyDescent="0.2">
      <c r="A59" s="24"/>
      <c r="B59" s="24"/>
      <c r="C59" s="24"/>
      <c r="D59" s="24"/>
      <c r="E59" s="25"/>
    </row>
    <row r="60" spans="1:5" x14ac:dyDescent="0.2">
      <c r="A60" s="24"/>
      <c r="B60" s="24"/>
      <c r="C60" s="24"/>
      <c r="D60" s="24"/>
      <c r="E60" s="25"/>
    </row>
    <row r="61" spans="1:5" x14ac:dyDescent="0.2">
      <c r="A61" s="24"/>
      <c r="B61" s="24"/>
      <c r="C61" s="24"/>
      <c r="D61" s="24"/>
      <c r="E61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activeCell="C16" sqref="C16"/>
    </sheetView>
  </sheetViews>
  <sheetFormatPr defaultRowHeight="11.25" x14ac:dyDescent="0.2"/>
  <cols>
    <col min="1" max="1" width="13.7109375" style="22" customWidth="1"/>
    <col min="2" max="2" width="44.5703125" style="22" customWidth="1"/>
    <col min="3" max="3" width="16" style="22" customWidth="1"/>
    <col min="4" max="4" width="15.85546875" style="22" customWidth="1"/>
    <col min="5" max="5" width="13.42578125" style="23" bestFit="1" customWidth="1"/>
    <col min="6" max="16384" width="9.140625" style="23"/>
  </cols>
  <sheetData>
    <row r="1" spans="1:5" x14ac:dyDescent="0.2">
      <c r="A1" s="30" t="s">
        <v>96</v>
      </c>
      <c r="B1" s="31" t="s">
        <v>97</v>
      </c>
      <c r="C1" s="31" t="s">
        <v>98</v>
      </c>
      <c r="D1" s="32">
        <v>7710917.4199999999</v>
      </c>
      <c r="E1" s="27"/>
    </row>
    <row r="2" spans="1:5" x14ac:dyDescent="0.2">
      <c r="A2" s="33" t="s">
        <v>96</v>
      </c>
      <c r="B2" s="25" t="s">
        <v>97</v>
      </c>
      <c r="C2" s="25" t="s">
        <v>99</v>
      </c>
      <c r="D2" s="34">
        <v>1854070.39</v>
      </c>
      <c r="E2" s="27"/>
    </row>
    <row r="3" spans="1:5" ht="12" thickBot="1" x14ac:dyDescent="0.25">
      <c r="A3" s="35" t="s">
        <v>96</v>
      </c>
      <c r="B3" s="36" t="s">
        <v>97</v>
      </c>
      <c r="C3" s="36" t="s">
        <v>100</v>
      </c>
      <c r="D3" s="37">
        <v>1303998.78</v>
      </c>
      <c r="E3" s="27">
        <f>SUM(D1:D3)</f>
        <v>10868986.59</v>
      </c>
    </row>
    <row r="4" spans="1:5" x14ac:dyDescent="0.2">
      <c r="A4" s="30" t="s">
        <v>96</v>
      </c>
      <c r="B4" s="31" t="s">
        <v>97</v>
      </c>
      <c r="C4" s="31" t="s">
        <v>126</v>
      </c>
      <c r="D4" s="32">
        <v>471.89</v>
      </c>
      <c r="E4" s="25"/>
    </row>
    <row r="5" spans="1:5" x14ac:dyDescent="0.2">
      <c r="A5" s="33" t="s">
        <v>96</v>
      </c>
      <c r="B5" s="25" t="s">
        <v>97</v>
      </c>
      <c r="C5" s="25" t="s">
        <v>101</v>
      </c>
      <c r="D5" s="34">
        <v>481028.27</v>
      </c>
      <c r="E5" s="25"/>
    </row>
    <row r="6" spans="1:5" x14ac:dyDescent="0.2">
      <c r="A6" s="33" t="s">
        <v>96</v>
      </c>
      <c r="B6" s="25" t="s">
        <v>97</v>
      </c>
      <c r="C6" s="25" t="s">
        <v>102</v>
      </c>
      <c r="D6" s="34">
        <v>81338.58</v>
      </c>
      <c r="E6" s="25"/>
    </row>
    <row r="7" spans="1:5" x14ac:dyDescent="0.2">
      <c r="A7" s="33" t="s">
        <v>96</v>
      </c>
      <c r="B7" s="25" t="s">
        <v>97</v>
      </c>
      <c r="C7" s="25" t="s">
        <v>103</v>
      </c>
      <c r="D7" s="34">
        <v>447411.82</v>
      </c>
      <c r="E7" s="25"/>
    </row>
    <row r="8" spans="1:5" x14ac:dyDescent="0.2">
      <c r="A8" s="33" t="s">
        <v>96</v>
      </c>
      <c r="B8" s="25" t="s">
        <v>97</v>
      </c>
      <c r="C8" s="25" t="s">
        <v>104</v>
      </c>
      <c r="D8" s="34">
        <v>89777.46</v>
      </c>
      <c r="E8" s="25"/>
    </row>
    <row r="9" spans="1:5" x14ac:dyDescent="0.2">
      <c r="A9" s="33" t="s">
        <v>96</v>
      </c>
      <c r="B9" s="25" t="s">
        <v>97</v>
      </c>
      <c r="C9" s="25" t="s">
        <v>119</v>
      </c>
      <c r="D9" s="34">
        <v>52678.03</v>
      </c>
      <c r="E9" s="25"/>
    </row>
    <row r="10" spans="1:5" x14ac:dyDescent="0.2">
      <c r="A10" s="33" t="s">
        <v>96</v>
      </c>
      <c r="B10" s="25" t="s">
        <v>97</v>
      </c>
      <c r="C10" s="25" t="s">
        <v>105</v>
      </c>
      <c r="D10" s="34">
        <v>81708.960000000006</v>
      </c>
      <c r="E10" s="25"/>
    </row>
    <row r="11" spans="1:5" x14ac:dyDescent="0.2">
      <c r="A11" s="33" t="s">
        <v>96</v>
      </c>
      <c r="B11" s="25" t="s">
        <v>97</v>
      </c>
      <c r="C11" s="25" t="s">
        <v>109</v>
      </c>
      <c r="D11" s="34">
        <v>84913.22</v>
      </c>
      <c r="E11" s="25"/>
    </row>
    <row r="12" spans="1:5" x14ac:dyDescent="0.2">
      <c r="A12" s="33" t="s">
        <v>96</v>
      </c>
      <c r="B12" s="25" t="s">
        <v>97</v>
      </c>
      <c r="C12" s="25" t="s">
        <v>110</v>
      </c>
      <c r="D12" s="34">
        <v>18243.04</v>
      </c>
      <c r="E12" s="25"/>
    </row>
    <row r="13" spans="1:5" x14ac:dyDescent="0.2">
      <c r="A13" s="33" t="s">
        <v>96</v>
      </c>
      <c r="B13" s="25" t="s">
        <v>97</v>
      </c>
      <c r="C13" s="25" t="s">
        <v>111</v>
      </c>
      <c r="D13" s="34">
        <v>108673.46</v>
      </c>
      <c r="E13" s="25"/>
    </row>
    <row r="14" spans="1:5" x14ac:dyDescent="0.2">
      <c r="A14" s="33" t="s">
        <v>96</v>
      </c>
      <c r="B14" s="25" t="s">
        <v>97</v>
      </c>
      <c r="C14" s="25" t="s">
        <v>112</v>
      </c>
      <c r="D14" s="34">
        <v>6072.29</v>
      </c>
      <c r="E14" s="25"/>
    </row>
    <row r="15" spans="1:5" x14ac:dyDescent="0.2">
      <c r="A15" s="33" t="s">
        <v>96</v>
      </c>
      <c r="B15" s="25" t="s">
        <v>97</v>
      </c>
      <c r="C15" s="25" t="s">
        <v>113</v>
      </c>
      <c r="D15" s="34">
        <v>8641.36</v>
      </c>
      <c r="E15" s="25"/>
    </row>
    <row r="16" spans="1:5" x14ac:dyDescent="0.2">
      <c r="A16" s="33" t="s">
        <v>96</v>
      </c>
      <c r="B16" s="25" t="s">
        <v>97</v>
      </c>
      <c r="C16" s="25" t="s">
        <v>118</v>
      </c>
      <c r="D16" s="34">
        <v>49307.63</v>
      </c>
      <c r="E16" s="25"/>
    </row>
    <row r="17" spans="1:5" x14ac:dyDescent="0.2">
      <c r="A17" s="33" t="s">
        <v>96</v>
      </c>
      <c r="B17" s="25" t="s">
        <v>97</v>
      </c>
      <c r="C17" s="25" t="s">
        <v>114</v>
      </c>
      <c r="D17" s="34">
        <v>259908.85</v>
      </c>
      <c r="E17" s="25"/>
    </row>
    <row r="18" spans="1:5" x14ac:dyDescent="0.2">
      <c r="A18" s="33" t="s">
        <v>96</v>
      </c>
      <c r="B18" s="25" t="s">
        <v>97</v>
      </c>
      <c r="C18" s="25" t="s">
        <v>115</v>
      </c>
      <c r="D18" s="34">
        <v>311522.37</v>
      </c>
      <c r="E18" s="25"/>
    </row>
    <row r="19" spans="1:5" x14ac:dyDescent="0.2">
      <c r="A19" s="33" t="s">
        <v>96</v>
      </c>
      <c r="B19" s="25" t="s">
        <v>97</v>
      </c>
      <c r="C19" s="25" t="s">
        <v>129</v>
      </c>
      <c r="D19" s="34">
        <v>315</v>
      </c>
      <c r="E19" s="25"/>
    </row>
    <row r="20" spans="1:5" x14ac:dyDescent="0.2">
      <c r="A20" s="33" t="s">
        <v>96</v>
      </c>
      <c r="B20" s="25" t="s">
        <v>97</v>
      </c>
      <c r="C20" s="25" t="s">
        <v>116</v>
      </c>
      <c r="D20" s="34">
        <v>123790.07</v>
      </c>
      <c r="E20" s="25"/>
    </row>
    <row r="21" spans="1:5" x14ac:dyDescent="0.2">
      <c r="A21" s="33" t="s">
        <v>96</v>
      </c>
      <c r="B21" s="25" t="s">
        <v>97</v>
      </c>
      <c r="C21" s="25" t="s">
        <v>133</v>
      </c>
      <c r="D21" s="34">
        <v>0</v>
      </c>
      <c r="E21" s="25"/>
    </row>
    <row r="22" spans="1:5" x14ac:dyDescent="0.2">
      <c r="A22" s="33" t="s">
        <v>96</v>
      </c>
      <c r="B22" s="25" t="s">
        <v>97</v>
      </c>
      <c r="C22" s="25" t="s">
        <v>130</v>
      </c>
      <c r="D22" s="34">
        <v>0</v>
      </c>
      <c r="E22" s="25"/>
    </row>
    <row r="23" spans="1:5" x14ac:dyDescent="0.2">
      <c r="A23" s="33" t="s">
        <v>96</v>
      </c>
      <c r="B23" s="25" t="s">
        <v>97</v>
      </c>
      <c r="C23" s="25" t="s">
        <v>131</v>
      </c>
      <c r="D23" s="34">
        <v>16690</v>
      </c>
      <c r="E23" s="25"/>
    </row>
    <row r="24" spans="1:5" x14ac:dyDescent="0.2">
      <c r="A24" s="33"/>
      <c r="B24" s="25"/>
      <c r="C24" s="25"/>
      <c r="D24" s="34"/>
      <c r="E24" s="25"/>
    </row>
    <row r="25" spans="1:5" x14ac:dyDescent="0.2">
      <c r="A25" s="33" t="s">
        <v>96</v>
      </c>
      <c r="B25" s="25" t="s">
        <v>97</v>
      </c>
      <c r="C25" s="25" t="s">
        <v>117</v>
      </c>
      <c r="D25" s="34">
        <v>6647.87</v>
      </c>
      <c r="E25" s="25"/>
    </row>
    <row r="26" spans="1:5" x14ac:dyDescent="0.2">
      <c r="A26" s="33"/>
      <c r="B26" s="25"/>
      <c r="C26" s="25"/>
      <c r="D26" s="34"/>
      <c r="E26" s="25"/>
    </row>
    <row r="27" spans="1:5" x14ac:dyDescent="0.2">
      <c r="A27" s="33" t="s">
        <v>96</v>
      </c>
      <c r="B27" s="25" t="s">
        <v>97</v>
      </c>
      <c r="C27" s="25" t="s">
        <v>120</v>
      </c>
      <c r="D27" s="34">
        <v>5619.59</v>
      </c>
      <c r="E27" s="25"/>
    </row>
    <row r="28" spans="1:5" x14ac:dyDescent="0.2">
      <c r="A28" s="33"/>
      <c r="B28" s="25"/>
      <c r="C28" s="25"/>
      <c r="D28" s="34"/>
      <c r="E28" s="25"/>
    </row>
    <row r="29" spans="1:5" ht="12" thickBot="1" x14ac:dyDescent="0.25">
      <c r="A29" s="35" t="s">
        <v>96</v>
      </c>
      <c r="B29" s="36" t="s">
        <v>97</v>
      </c>
      <c r="C29" s="36" t="s">
        <v>106</v>
      </c>
      <c r="D29" s="37">
        <v>1259246.1599999999</v>
      </c>
      <c r="E29" s="27">
        <f>SUM(D4:D29)</f>
        <v>3494005.92</v>
      </c>
    </row>
    <row r="30" spans="1:5" x14ac:dyDescent="0.2">
      <c r="A30" s="33"/>
      <c r="B30" s="25"/>
      <c r="C30" s="25"/>
      <c r="D30" s="34"/>
      <c r="E30" s="27"/>
    </row>
    <row r="31" spans="1:5" x14ac:dyDescent="0.2">
      <c r="A31" s="33"/>
      <c r="B31" s="25"/>
      <c r="C31" s="25"/>
      <c r="D31" s="34"/>
      <c r="E31" s="27"/>
    </row>
    <row r="32" spans="1:5" x14ac:dyDescent="0.2">
      <c r="A32" s="33"/>
      <c r="B32" s="25"/>
      <c r="C32" s="25"/>
      <c r="D32" s="34"/>
      <c r="E32" s="27"/>
    </row>
    <row r="33" spans="1:5" x14ac:dyDescent="0.2">
      <c r="A33" s="33"/>
      <c r="B33" s="25"/>
      <c r="C33" s="25"/>
      <c r="D33" s="34"/>
      <c r="E33" s="27"/>
    </row>
    <row r="34" spans="1:5" ht="12" thickBot="1" x14ac:dyDescent="0.25">
      <c r="A34" s="33" t="s">
        <v>96</v>
      </c>
      <c r="B34" s="25" t="s">
        <v>97</v>
      </c>
      <c r="C34" s="25" t="s">
        <v>121</v>
      </c>
      <c r="D34" s="34">
        <v>53000</v>
      </c>
      <c r="E34" s="27">
        <f>SUM(D30:D34)</f>
        <v>53000</v>
      </c>
    </row>
    <row r="35" spans="1:5" x14ac:dyDescent="0.2">
      <c r="A35" s="30" t="s">
        <v>96</v>
      </c>
      <c r="B35" s="31" t="s">
        <v>97</v>
      </c>
      <c r="C35" s="31" t="s">
        <v>107</v>
      </c>
      <c r="D35" s="32">
        <v>10865366.92</v>
      </c>
      <c r="E35" s="25"/>
    </row>
    <row r="36" spans="1:5" x14ac:dyDescent="0.2">
      <c r="A36" s="33" t="s">
        <v>96</v>
      </c>
      <c r="B36" s="25" t="s">
        <v>97</v>
      </c>
      <c r="C36" s="25" t="s">
        <v>108</v>
      </c>
      <c r="D36" s="34">
        <v>3760496.96</v>
      </c>
      <c r="E36" s="25"/>
    </row>
    <row r="37" spans="1:5" x14ac:dyDescent="0.2">
      <c r="A37" s="33" t="s">
        <v>96</v>
      </c>
      <c r="B37" s="25" t="s">
        <v>97</v>
      </c>
      <c r="C37" s="25" t="s">
        <v>135</v>
      </c>
      <c r="D37" s="34">
        <v>237275</v>
      </c>
      <c r="E37" s="25"/>
    </row>
    <row r="38" spans="1:5" x14ac:dyDescent="0.2">
      <c r="A38" s="33"/>
      <c r="B38" s="25"/>
      <c r="C38" s="25"/>
      <c r="D38" s="34"/>
      <c r="E38" s="25"/>
    </row>
    <row r="39" spans="1:5" ht="12" thickBot="1" x14ac:dyDescent="0.25">
      <c r="A39" s="35"/>
      <c r="B39" s="36"/>
      <c r="C39" s="36"/>
      <c r="D39" s="37"/>
      <c r="E39" s="27">
        <f>SUM(D35:D39)</f>
        <v>14863138.879999999</v>
      </c>
    </row>
    <row r="40" spans="1:5" x14ac:dyDescent="0.2">
      <c r="A40" s="25"/>
      <c r="B40" s="25"/>
      <c r="C40" s="25"/>
      <c r="D40" s="26"/>
      <c r="E40" s="38">
        <f>SUM(E2:E39)</f>
        <v>29279131.390000001</v>
      </c>
    </row>
    <row r="41" spans="1:5" x14ac:dyDescent="0.2">
      <c r="A41" s="25"/>
      <c r="B41" s="25"/>
      <c r="C41" s="25"/>
      <c r="D41" s="26"/>
      <c r="E41" s="25"/>
    </row>
    <row r="42" spans="1:5" x14ac:dyDescent="0.2">
      <c r="A42" s="25"/>
      <c r="B42" s="25"/>
      <c r="C42" s="25"/>
      <c r="D42" s="26"/>
      <c r="E42" s="25"/>
    </row>
    <row r="43" spans="1:5" x14ac:dyDescent="0.2">
      <c r="A43" s="25"/>
      <c r="B43" s="25"/>
      <c r="C43" s="25"/>
      <c r="D43" s="26"/>
      <c r="E43" s="25"/>
    </row>
    <row r="44" spans="1:5" x14ac:dyDescent="0.2">
      <c r="A44" s="25"/>
      <c r="B44" s="25"/>
      <c r="C44" s="25"/>
      <c r="D44" s="26"/>
      <c r="E44" s="25"/>
    </row>
    <row r="45" spans="1:5" x14ac:dyDescent="0.2">
      <c r="A45" s="25"/>
      <c r="B45" s="25"/>
      <c r="C45" s="25"/>
      <c r="D45" s="26"/>
      <c r="E45" s="25"/>
    </row>
    <row r="46" spans="1:5" x14ac:dyDescent="0.2">
      <c r="A46" s="25"/>
      <c r="B46" s="25"/>
      <c r="C46" s="25"/>
      <c r="D46" s="26"/>
      <c r="E46" s="25"/>
    </row>
    <row r="47" spans="1:5" x14ac:dyDescent="0.2">
      <c r="A47" s="25"/>
      <c r="B47" s="25"/>
      <c r="C47" s="25"/>
      <c r="D47" s="26"/>
      <c r="E47" s="25"/>
    </row>
    <row r="48" spans="1:5" x14ac:dyDescent="0.2">
      <c r="A48" s="25"/>
      <c r="B48" s="25"/>
      <c r="C48" s="25"/>
      <c r="D48" s="26"/>
      <c r="E48" s="25"/>
    </row>
    <row r="49" spans="1:5" x14ac:dyDescent="0.2">
      <c r="A49" s="25"/>
      <c r="B49" s="25"/>
      <c r="C49" s="25"/>
      <c r="D49" s="26"/>
      <c r="E49" s="27"/>
    </row>
    <row r="50" spans="1:5" x14ac:dyDescent="0.2">
      <c r="A50" s="25"/>
      <c r="B50" s="25"/>
      <c r="C50" s="25"/>
      <c r="D50" s="26"/>
      <c r="E50" s="27"/>
    </row>
    <row r="51" spans="1:5" x14ac:dyDescent="0.2">
      <c r="A51" s="25"/>
      <c r="B51" s="25"/>
      <c r="C51" s="25"/>
      <c r="D51" s="26"/>
      <c r="E51" s="27"/>
    </row>
    <row r="52" spans="1:5" x14ac:dyDescent="0.2">
      <c r="A52" s="25"/>
      <c r="B52" s="25"/>
      <c r="C52" s="25"/>
      <c r="D52" s="26"/>
      <c r="E52" s="27"/>
    </row>
    <row r="53" spans="1:5" x14ac:dyDescent="0.2">
      <c r="A53" s="25"/>
      <c r="B53" s="25"/>
      <c r="C53" s="25"/>
      <c r="D53" s="26"/>
      <c r="E53" s="25"/>
    </row>
    <row r="54" spans="1:5" x14ac:dyDescent="0.2">
      <c r="A54" s="25"/>
      <c r="B54" s="25"/>
      <c r="C54" s="25"/>
      <c r="D54" s="26"/>
      <c r="E54" s="25"/>
    </row>
    <row r="55" spans="1:5" x14ac:dyDescent="0.2">
      <c r="A55" s="25"/>
      <c r="B55" s="25"/>
      <c r="C55" s="25"/>
      <c r="D55" s="26"/>
      <c r="E55" s="25"/>
    </row>
    <row r="56" spans="1:5" x14ac:dyDescent="0.2">
      <c r="A56" s="25"/>
      <c r="B56" s="25"/>
      <c r="C56" s="25"/>
      <c r="D56" s="26"/>
      <c r="E56" s="25"/>
    </row>
    <row r="57" spans="1:5" x14ac:dyDescent="0.2">
      <c r="A57" s="25"/>
      <c r="B57" s="25"/>
      <c r="C57" s="25"/>
      <c r="D57" s="26"/>
      <c r="E57" s="27"/>
    </row>
    <row r="58" spans="1:5" x14ac:dyDescent="0.2">
      <c r="A58" s="25"/>
      <c r="B58" s="25"/>
      <c r="C58" s="25"/>
      <c r="D58" s="26"/>
      <c r="E58" s="27"/>
    </row>
    <row r="59" spans="1:5" x14ac:dyDescent="0.2">
      <c r="A59" s="25"/>
      <c r="B59" s="25"/>
      <c r="C59" s="25"/>
      <c r="D59" s="26"/>
      <c r="E59" s="25"/>
    </row>
    <row r="60" spans="1:5" x14ac:dyDescent="0.2">
      <c r="A60" s="25"/>
      <c r="B60" s="25"/>
      <c r="C60" s="25"/>
      <c r="D60" s="26"/>
      <c r="E60" s="28"/>
    </row>
    <row r="61" spans="1:5" x14ac:dyDescent="0.2">
      <c r="A61" s="25"/>
      <c r="B61" s="25"/>
      <c r="C61" s="25"/>
      <c r="D61" s="26"/>
      <c r="E61" s="29"/>
    </row>
    <row r="62" spans="1:5" x14ac:dyDescent="0.2">
      <c r="A62" s="25"/>
      <c r="B62" s="25"/>
      <c r="C62" s="25"/>
      <c r="D62" s="26"/>
      <c r="E62" s="28"/>
    </row>
    <row r="63" spans="1:5" x14ac:dyDescent="0.2">
      <c r="A63" s="24"/>
      <c r="B63" s="24"/>
      <c r="C63" s="24"/>
      <c r="D63" s="24"/>
      <c r="E63" s="29"/>
    </row>
    <row r="64" spans="1:5" x14ac:dyDescent="0.2">
      <c r="A64" s="24"/>
      <c r="B64" s="24"/>
      <c r="C64" s="24"/>
      <c r="D64" s="24"/>
      <c r="E64" s="25"/>
    </row>
    <row r="65" spans="1:5" x14ac:dyDescent="0.2">
      <c r="A65" s="24"/>
      <c r="B65" s="24"/>
      <c r="C65" s="24"/>
      <c r="D65" s="24"/>
      <c r="E65" s="25"/>
    </row>
    <row r="66" spans="1:5" x14ac:dyDescent="0.2">
      <c r="A66" s="24"/>
      <c r="B66" s="24"/>
      <c r="C66" s="24"/>
      <c r="D66" s="24"/>
      <c r="E66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activeCell="C16" sqref="C16"/>
    </sheetView>
  </sheetViews>
  <sheetFormatPr defaultRowHeight="11.25" x14ac:dyDescent="0.2"/>
  <cols>
    <col min="1" max="1" width="13.7109375" style="22" customWidth="1"/>
    <col min="2" max="2" width="44.5703125" style="22" customWidth="1"/>
    <col min="3" max="3" width="16" style="22" customWidth="1"/>
    <col min="4" max="4" width="15.85546875" style="22" customWidth="1"/>
    <col min="5" max="5" width="13.42578125" style="23" bestFit="1" customWidth="1"/>
    <col min="6" max="16384" width="9.140625" style="23"/>
  </cols>
  <sheetData>
    <row r="1" spans="1:5" x14ac:dyDescent="0.2">
      <c r="A1" s="30" t="s">
        <v>96</v>
      </c>
      <c r="B1" s="31" t="s">
        <v>97</v>
      </c>
      <c r="C1" s="31" t="s">
        <v>98</v>
      </c>
      <c r="D1" s="32">
        <v>8128459.9299999997</v>
      </c>
      <c r="E1" s="27"/>
    </row>
    <row r="2" spans="1:5" x14ac:dyDescent="0.2">
      <c r="A2" s="33" t="s">
        <v>96</v>
      </c>
      <c r="B2" s="25" t="s">
        <v>97</v>
      </c>
      <c r="C2" s="25" t="s">
        <v>99</v>
      </c>
      <c r="D2" s="34">
        <v>1854070.39</v>
      </c>
      <c r="E2" s="27"/>
    </row>
    <row r="3" spans="1:5" ht="12" thickBot="1" x14ac:dyDescent="0.25">
      <c r="A3" s="35" t="s">
        <v>96</v>
      </c>
      <c r="B3" s="36" t="s">
        <v>97</v>
      </c>
      <c r="C3" s="36" t="s">
        <v>100</v>
      </c>
      <c r="D3" s="37">
        <v>1327308.82</v>
      </c>
      <c r="E3" s="27">
        <f>SUM(D1:D3)</f>
        <v>11309839.140000001</v>
      </c>
    </row>
    <row r="4" spans="1:5" x14ac:dyDescent="0.2">
      <c r="A4" s="30" t="s">
        <v>96</v>
      </c>
      <c r="B4" s="31" t="s">
        <v>97</v>
      </c>
      <c r="C4" s="31" t="s">
        <v>126</v>
      </c>
      <c r="D4" s="32">
        <v>290.98</v>
      </c>
      <c r="E4" s="25"/>
    </row>
    <row r="5" spans="1:5" x14ac:dyDescent="0.2">
      <c r="A5" s="33" t="s">
        <v>96</v>
      </c>
      <c r="B5" s="25" t="s">
        <v>97</v>
      </c>
      <c r="C5" s="25" t="s">
        <v>101</v>
      </c>
      <c r="D5" s="34">
        <v>491111.3</v>
      </c>
      <c r="E5" s="25"/>
    </row>
    <row r="6" spans="1:5" x14ac:dyDescent="0.2">
      <c r="A6" s="33" t="s">
        <v>96</v>
      </c>
      <c r="B6" s="25" t="s">
        <v>97</v>
      </c>
      <c r="C6" s="25" t="s">
        <v>102</v>
      </c>
      <c r="D6" s="34">
        <v>83696.22</v>
      </c>
      <c r="E6" s="25"/>
    </row>
    <row r="7" spans="1:5" x14ac:dyDescent="0.2">
      <c r="A7" s="33" t="s">
        <v>96</v>
      </c>
      <c r="B7" s="25" t="s">
        <v>97</v>
      </c>
      <c r="C7" s="25" t="s">
        <v>103</v>
      </c>
      <c r="D7" s="34">
        <v>627790.91</v>
      </c>
      <c r="E7" s="25"/>
    </row>
    <row r="8" spans="1:5" x14ac:dyDescent="0.2">
      <c r="A8" s="33" t="s">
        <v>96</v>
      </c>
      <c r="B8" s="25" t="s">
        <v>97</v>
      </c>
      <c r="C8" s="25" t="s">
        <v>104</v>
      </c>
      <c r="D8" s="34">
        <v>71163</v>
      </c>
      <c r="E8" s="25"/>
    </row>
    <row r="9" spans="1:5" x14ac:dyDescent="0.2">
      <c r="A9" s="33" t="s">
        <v>96</v>
      </c>
      <c r="B9" s="25" t="s">
        <v>97</v>
      </c>
      <c r="C9" s="25" t="s">
        <v>119</v>
      </c>
      <c r="D9" s="34">
        <v>10347.94</v>
      </c>
      <c r="E9" s="25"/>
    </row>
    <row r="10" spans="1:5" x14ac:dyDescent="0.2">
      <c r="A10" s="33" t="s">
        <v>96</v>
      </c>
      <c r="B10" s="25" t="s">
        <v>97</v>
      </c>
      <c r="C10" s="25" t="s">
        <v>105</v>
      </c>
      <c r="D10" s="34">
        <v>119724.52</v>
      </c>
      <c r="E10" s="25"/>
    </row>
    <row r="11" spans="1:5" x14ac:dyDescent="0.2">
      <c r="A11" s="33" t="s">
        <v>96</v>
      </c>
      <c r="B11" s="25" t="s">
        <v>97</v>
      </c>
      <c r="C11" s="25" t="s">
        <v>109</v>
      </c>
      <c r="D11" s="34">
        <v>84913.22</v>
      </c>
      <c r="E11" s="25"/>
    </row>
    <row r="12" spans="1:5" x14ac:dyDescent="0.2">
      <c r="A12" s="33" t="s">
        <v>96</v>
      </c>
      <c r="B12" s="25" t="s">
        <v>97</v>
      </c>
      <c r="C12" s="25" t="s">
        <v>110</v>
      </c>
      <c r="D12" s="34">
        <v>18045.64</v>
      </c>
      <c r="E12" s="25"/>
    </row>
    <row r="13" spans="1:5" x14ac:dyDescent="0.2">
      <c r="A13" s="33" t="s">
        <v>96</v>
      </c>
      <c r="B13" s="25" t="s">
        <v>97</v>
      </c>
      <c r="C13" s="25" t="s">
        <v>111</v>
      </c>
      <c r="D13" s="34">
        <v>95633.78</v>
      </c>
      <c r="E13" s="25"/>
    </row>
    <row r="14" spans="1:5" x14ac:dyDescent="0.2">
      <c r="A14" s="33" t="s">
        <v>96</v>
      </c>
      <c r="B14" s="25" t="s">
        <v>97</v>
      </c>
      <c r="C14" s="25" t="s">
        <v>112</v>
      </c>
      <c r="D14" s="34">
        <v>1939.36</v>
      </c>
      <c r="E14" s="25"/>
    </row>
    <row r="15" spans="1:5" x14ac:dyDescent="0.2">
      <c r="A15" s="33" t="s">
        <v>96</v>
      </c>
      <c r="B15" s="25" t="s">
        <v>97</v>
      </c>
      <c r="C15" s="25" t="s">
        <v>113</v>
      </c>
      <c r="D15" s="34">
        <v>18748.96</v>
      </c>
      <c r="E15" s="25"/>
    </row>
    <row r="16" spans="1:5" x14ac:dyDescent="0.2">
      <c r="A16" s="33" t="s">
        <v>96</v>
      </c>
      <c r="B16" s="25" t="s">
        <v>97</v>
      </c>
      <c r="C16" s="25" t="s">
        <v>118</v>
      </c>
      <c r="D16" s="34">
        <v>49208.33</v>
      </c>
      <c r="E16" s="25"/>
    </row>
    <row r="17" spans="1:5" x14ac:dyDescent="0.2">
      <c r="A17" s="33" t="s">
        <v>96</v>
      </c>
      <c r="B17" s="25" t="s">
        <v>97</v>
      </c>
      <c r="C17" s="25" t="s">
        <v>114</v>
      </c>
      <c r="D17" s="34">
        <v>263119.39</v>
      </c>
      <c r="E17" s="25"/>
    </row>
    <row r="18" spans="1:5" x14ac:dyDescent="0.2">
      <c r="A18" s="33" t="s">
        <v>96</v>
      </c>
      <c r="B18" s="25" t="s">
        <v>97</v>
      </c>
      <c r="C18" s="25" t="s">
        <v>115</v>
      </c>
      <c r="D18" s="34">
        <v>311522.37</v>
      </c>
      <c r="E18" s="25"/>
    </row>
    <row r="19" spans="1:5" x14ac:dyDescent="0.2">
      <c r="A19" s="33" t="s">
        <v>96</v>
      </c>
      <c r="B19" s="25" t="s">
        <v>97</v>
      </c>
      <c r="C19" s="25" t="s">
        <v>129</v>
      </c>
      <c r="D19" s="34">
        <v>0</v>
      </c>
      <c r="E19" s="25"/>
    </row>
    <row r="20" spans="1:5" x14ac:dyDescent="0.2">
      <c r="A20" s="33" t="s">
        <v>96</v>
      </c>
      <c r="B20" s="25" t="s">
        <v>97</v>
      </c>
      <c r="C20" s="25" t="s">
        <v>116</v>
      </c>
      <c r="D20" s="34">
        <v>119178.39</v>
      </c>
      <c r="E20" s="25"/>
    </row>
    <row r="21" spans="1:5" x14ac:dyDescent="0.2">
      <c r="A21" s="33" t="s">
        <v>96</v>
      </c>
      <c r="B21" s="25" t="s">
        <v>97</v>
      </c>
      <c r="C21" s="25" t="s">
        <v>133</v>
      </c>
      <c r="D21" s="34">
        <v>7618.8</v>
      </c>
      <c r="E21" s="25"/>
    </row>
    <row r="22" spans="1:5" x14ac:dyDescent="0.2">
      <c r="A22" s="33" t="s">
        <v>96</v>
      </c>
      <c r="B22" s="25" t="s">
        <v>97</v>
      </c>
      <c r="C22" s="25" t="s">
        <v>130</v>
      </c>
      <c r="D22" s="34">
        <v>0</v>
      </c>
      <c r="E22" s="25"/>
    </row>
    <row r="23" spans="1:5" x14ac:dyDescent="0.2">
      <c r="A23" s="33" t="s">
        <v>96</v>
      </c>
      <c r="B23" s="25" t="s">
        <v>97</v>
      </c>
      <c r="C23" s="25" t="s">
        <v>131</v>
      </c>
      <c r="D23" s="34">
        <v>24074.7</v>
      </c>
      <c r="E23" s="25"/>
    </row>
    <row r="24" spans="1:5" x14ac:dyDescent="0.2">
      <c r="A24" s="33"/>
      <c r="B24" s="25"/>
      <c r="C24" s="25"/>
      <c r="D24" s="34"/>
      <c r="E24" s="25"/>
    </row>
    <row r="25" spans="1:5" x14ac:dyDescent="0.2">
      <c r="A25" s="33" t="s">
        <v>96</v>
      </c>
      <c r="B25" s="25" t="s">
        <v>97</v>
      </c>
      <c r="C25" s="25" t="s">
        <v>117</v>
      </c>
      <c r="D25" s="34">
        <v>13466.36</v>
      </c>
      <c r="E25" s="25"/>
    </row>
    <row r="26" spans="1:5" x14ac:dyDescent="0.2">
      <c r="A26" s="33" t="s">
        <v>96</v>
      </c>
      <c r="B26" s="25" t="s">
        <v>97</v>
      </c>
      <c r="C26" s="25" t="s">
        <v>138</v>
      </c>
      <c r="D26" s="34">
        <v>458</v>
      </c>
      <c r="E26" s="25"/>
    </row>
    <row r="27" spans="1:5" x14ac:dyDescent="0.2">
      <c r="A27" s="33" t="s">
        <v>96</v>
      </c>
      <c r="B27" s="25" t="s">
        <v>97</v>
      </c>
      <c r="C27" s="25" t="s">
        <v>120</v>
      </c>
      <c r="D27" s="34">
        <v>21763.81</v>
      </c>
      <c r="E27" s="25"/>
    </row>
    <row r="28" spans="1:5" x14ac:dyDescent="0.2">
      <c r="A28" s="33"/>
      <c r="B28" s="25"/>
      <c r="C28" s="25"/>
      <c r="D28" s="34"/>
      <c r="E28" s="25"/>
    </row>
    <row r="29" spans="1:5" ht="12" thickBot="1" x14ac:dyDescent="0.25">
      <c r="A29" s="35" t="s">
        <v>96</v>
      </c>
      <c r="B29" s="36" t="s">
        <v>97</v>
      </c>
      <c r="C29" s="36" t="s">
        <v>106</v>
      </c>
      <c r="D29" s="37">
        <v>1243173.06</v>
      </c>
      <c r="E29" s="27">
        <f>SUM(D4:D29)</f>
        <v>3676989.0400000005</v>
      </c>
    </row>
    <row r="30" spans="1:5" x14ac:dyDescent="0.2">
      <c r="A30" s="33" t="s">
        <v>96</v>
      </c>
      <c r="B30" s="25" t="s">
        <v>97</v>
      </c>
      <c r="C30" s="25" t="s">
        <v>122</v>
      </c>
      <c r="D30" s="34">
        <v>13767.89</v>
      </c>
      <c r="E30" s="27"/>
    </row>
    <row r="31" spans="1:5" x14ac:dyDescent="0.2">
      <c r="A31" s="33"/>
      <c r="B31" s="25"/>
      <c r="C31" s="25"/>
      <c r="D31" s="34"/>
      <c r="E31" s="27"/>
    </row>
    <row r="32" spans="1:5" x14ac:dyDescent="0.2">
      <c r="A32" s="33"/>
      <c r="B32" s="25"/>
      <c r="C32" s="25"/>
      <c r="D32" s="34"/>
      <c r="E32" s="27"/>
    </row>
    <row r="33" spans="1:5" x14ac:dyDescent="0.2">
      <c r="A33" s="33"/>
      <c r="B33" s="25"/>
      <c r="C33" s="25"/>
      <c r="D33" s="34"/>
      <c r="E33" s="27"/>
    </row>
    <row r="34" spans="1:5" ht="12" thickBot="1" x14ac:dyDescent="0.25">
      <c r="A34" s="33" t="s">
        <v>96</v>
      </c>
      <c r="B34" s="25" t="s">
        <v>97</v>
      </c>
      <c r="C34" s="25" t="s">
        <v>121</v>
      </c>
      <c r="D34" s="34">
        <v>184274.7</v>
      </c>
      <c r="E34" s="27">
        <f>SUM(D30:D34)</f>
        <v>198042.59000000003</v>
      </c>
    </row>
    <row r="35" spans="1:5" x14ac:dyDescent="0.2">
      <c r="A35" s="30" t="s">
        <v>96</v>
      </c>
      <c r="B35" s="31" t="s">
        <v>97</v>
      </c>
      <c r="C35" s="31" t="s">
        <v>107</v>
      </c>
      <c r="D35" s="32">
        <v>11251462.77</v>
      </c>
      <c r="E35" s="25"/>
    </row>
    <row r="36" spans="1:5" x14ac:dyDescent="0.2">
      <c r="A36" s="33" t="s">
        <v>96</v>
      </c>
      <c r="B36" s="25" t="s">
        <v>97</v>
      </c>
      <c r="C36" s="25" t="s">
        <v>108</v>
      </c>
      <c r="D36" s="34">
        <v>3760980.48</v>
      </c>
      <c r="E36" s="25"/>
    </row>
    <row r="37" spans="1:5" x14ac:dyDescent="0.2">
      <c r="A37" s="33" t="s">
        <v>96</v>
      </c>
      <c r="B37" s="25" t="s">
        <v>97</v>
      </c>
      <c r="C37" s="25" t="s">
        <v>135</v>
      </c>
      <c r="D37" s="34">
        <v>6291.87</v>
      </c>
      <c r="E37" s="25"/>
    </row>
    <row r="38" spans="1:5" x14ac:dyDescent="0.2">
      <c r="A38" s="33"/>
      <c r="B38" s="25"/>
      <c r="C38" s="25"/>
      <c r="D38" s="34"/>
      <c r="E38" s="25"/>
    </row>
    <row r="39" spans="1:5" ht="12" thickBot="1" x14ac:dyDescent="0.25">
      <c r="A39" s="35"/>
      <c r="B39" s="36"/>
      <c r="C39" s="36"/>
      <c r="D39" s="37"/>
      <c r="E39" s="27">
        <f>SUM(D35:D39)</f>
        <v>15018735.119999999</v>
      </c>
    </row>
    <row r="40" spans="1:5" x14ac:dyDescent="0.2">
      <c r="A40" s="25"/>
      <c r="B40" s="25"/>
      <c r="C40" s="25"/>
      <c r="D40" s="26"/>
      <c r="E40" s="38">
        <f>SUM(E2:E39)</f>
        <v>30203605.890000001</v>
      </c>
    </row>
    <row r="41" spans="1:5" x14ac:dyDescent="0.2">
      <c r="A41" s="25"/>
      <c r="B41" s="25"/>
      <c r="C41" s="25"/>
      <c r="D41" s="26"/>
      <c r="E41" s="25"/>
    </row>
    <row r="42" spans="1:5" x14ac:dyDescent="0.2">
      <c r="A42" s="25"/>
      <c r="B42" s="25"/>
      <c r="C42" s="25"/>
      <c r="D42" s="26"/>
      <c r="E42" s="25"/>
    </row>
    <row r="43" spans="1:5" x14ac:dyDescent="0.2">
      <c r="A43" s="25"/>
      <c r="B43" s="25"/>
      <c r="C43" s="25"/>
      <c r="D43" s="26"/>
      <c r="E43" s="25"/>
    </row>
    <row r="44" spans="1:5" x14ac:dyDescent="0.2">
      <c r="A44" s="25"/>
      <c r="B44" s="25"/>
      <c r="C44" s="25"/>
      <c r="D44" s="26"/>
      <c r="E44" s="25"/>
    </row>
    <row r="45" spans="1:5" x14ac:dyDescent="0.2">
      <c r="A45" s="25"/>
      <c r="B45" s="25"/>
      <c r="C45" s="25"/>
      <c r="D45" s="26"/>
      <c r="E45" s="25"/>
    </row>
    <row r="46" spans="1:5" x14ac:dyDescent="0.2">
      <c r="A46" s="25"/>
      <c r="B46" s="25"/>
      <c r="C46" s="25"/>
      <c r="D46" s="26"/>
      <c r="E46" s="25"/>
    </row>
    <row r="47" spans="1:5" x14ac:dyDescent="0.2">
      <c r="A47" s="25"/>
      <c r="B47" s="25"/>
      <c r="C47" s="25"/>
      <c r="D47" s="26"/>
      <c r="E47" s="25"/>
    </row>
    <row r="48" spans="1:5" x14ac:dyDescent="0.2">
      <c r="A48" s="25"/>
      <c r="B48" s="25"/>
      <c r="C48" s="25"/>
      <c r="D48" s="26"/>
      <c r="E48" s="25"/>
    </row>
    <row r="49" spans="1:5" x14ac:dyDescent="0.2">
      <c r="A49" s="25"/>
      <c r="B49" s="25"/>
      <c r="C49" s="25"/>
      <c r="D49" s="26"/>
      <c r="E49" s="27"/>
    </row>
    <row r="50" spans="1:5" x14ac:dyDescent="0.2">
      <c r="A50" s="25"/>
      <c r="B50" s="25"/>
      <c r="C50" s="25"/>
      <c r="D50" s="26"/>
      <c r="E50" s="27"/>
    </row>
    <row r="51" spans="1:5" x14ac:dyDescent="0.2">
      <c r="A51" s="25"/>
      <c r="B51" s="25"/>
      <c r="C51" s="25"/>
      <c r="D51" s="26"/>
      <c r="E51" s="27"/>
    </row>
    <row r="52" spans="1:5" x14ac:dyDescent="0.2">
      <c r="A52" s="25"/>
      <c r="B52" s="25"/>
      <c r="C52" s="25"/>
      <c r="D52" s="26"/>
      <c r="E52" s="27"/>
    </row>
    <row r="53" spans="1:5" x14ac:dyDescent="0.2">
      <c r="A53" s="25"/>
      <c r="B53" s="25"/>
      <c r="C53" s="25"/>
      <c r="D53" s="26"/>
      <c r="E53" s="25"/>
    </row>
    <row r="54" spans="1:5" x14ac:dyDescent="0.2">
      <c r="A54" s="25"/>
      <c r="B54" s="25"/>
      <c r="C54" s="25"/>
      <c r="D54" s="26"/>
      <c r="E54" s="25"/>
    </row>
    <row r="55" spans="1:5" x14ac:dyDescent="0.2">
      <c r="A55" s="25"/>
      <c r="B55" s="25"/>
      <c r="C55" s="25"/>
      <c r="D55" s="26"/>
      <c r="E55" s="25"/>
    </row>
    <row r="56" spans="1:5" x14ac:dyDescent="0.2">
      <c r="A56" s="25"/>
      <c r="B56" s="25"/>
      <c r="C56" s="25"/>
      <c r="D56" s="26"/>
      <c r="E56" s="25"/>
    </row>
    <row r="57" spans="1:5" x14ac:dyDescent="0.2">
      <c r="A57" s="25"/>
      <c r="B57" s="25"/>
      <c r="C57" s="25"/>
      <c r="D57" s="26"/>
      <c r="E57" s="27"/>
    </row>
    <row r="58" spans="1:5" x14ac:dyDescent="0.2">
      <c r="A58" s="25"/>
      <c r="B58" s="25"/>
      <c r="C58" s="25"/>
      <c r="D58" s="26"/>
      <c r="E58" s="27"/>
    </row>
    <row r="59" spans="1:5" x14ac:dyDescent="0.2">
      <c r="A59" s="25"/>
      <c r="B59" s="25"/>
      <c r="C59" s="25"/>
      <c r="D59" s="26"/>
      <c r="E59" s="25"/>
    </row>
    <row r="60" spans="1:5" x14ac:dyDescent="0.2">
      <c r="A60" s="25"/>
      <c r="B60" s="25"/>
      <c r="C60" s="25"/>
      <c r="D60" s="26"/>
      <c r="E60" s="28"/>
    </row>
    <row r="61" spans="1:5" x14ac:dyDescent="0.2">
      <c r="A61" s="25"/>
      <c r="B61" s="25"/>
      <c r="C61" s="25"/>
      <c r="D61" s="26"/>
      <c r="E61" s="29"/>
    </row>
    <row r="62" spans="1:5" x14ac:dyDescent="0.2">
      <c r="A62" s="25"/>
      <c r="B62" s="25"/>
      <c r="C62" s="25"/>
      <c r="D62" s="26"/>
      <c r="E62" s="28"/>
    </row>
    <row r="63" spans="1:5" x14ac:dyDescent="0.2">
      <c r="A63" s="24"/>
      <c r="B63" s="24"/>
      <c r="C63" s="24"/>
      <c r="D63" s="24"/>
      <c r="E63" s="29"/>
    </row>
    <row r="64" spans="1:5" x14ac:dyDescent="0.2">
      <c r="A64" s="24"/>
      <c r="B64" s="24"/>
      <c r="C64" s="24"/>
      <c r="D64" s="24"/>
      <c r="E64" s="25"/>
    </row>
    <row r="65" spans="1:5" x14ac:dyDescent="0.2">
      <c r="A65" s="24"/>
      <c r="B65" s="24"/>
      <c r="C65" s="24"/>
      <c r="D65" s="24"/>
      <c r="E65" s="25"/>
    </row>
    <row r="66" spans="1:5" x14ac:dyDescent="0.2">
      <c r="A66" s="24"/>
      <c r="B66" s="24"/>
      <c r="C66" s="24"/>
      <c r="D66" s="24"/>
      <c r="E66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activeCell="C16" sqref="C16"/>
    </sheetView>
  </sheetViews>
  <sheetFormatPr defaultRowHeight="11.25" x14ac:dyDescent="0.2"/>
  <cols>
    <col min="1" max="1" width="13.7109375" style="22" customWidth="1"/>
    <col min="2" max="2" width="44.5703125" style="22" customWidth="1"/>
    <col min="3" max="3" width="16" style="22" customWidth="1"/>
    <col min="4" max="4" width="15.85546875" style="22" customWidth="1"/>
    <col min="5" max="5" width="13.42578125" style="23" bestFit="1" customWidth="1"/>
    <col min="6" max="16384" width="9.140625" style="23"/>
  </cols>
  <sheetData>
    <row r="1" spans="1:5" x14ac:dyDescent="0.2">
      <c r="A1" s="30" t="s">
        <v>96</v>
      </c>
      <c r="B1" s="31" t="s">
        <v>97</v>
      </c>
      <c r="C1" s="31" t="s">
        <v>98</v>
      </c>
      <c r="D1" s="32">
        <v>8270274.6900000004</v>
      </c>
      <c r="E1" s="27"/>
    </row>
    <row r="2" spans="1:5" x14ac:dyDescent="0.2">
      <c r="A2" s="33" t="s">
        <v>96</v>
      </c>
      <c r="B2" s="25" t="s">
        <v>97</v>
      </c>
      <c r="C2" s="25" t="s">
        <v>99</v>
      </c>
      <c r="D2" s="34">
        <v>1854070.39</v>
      </c>
      <c r="E2" s="27"/>
    </row>
    <row r="3" spans="1:5" ht="12" thickBot="1" x14ac:dyDescent="0.25">
      <c r="A3" s="35" t="s">
        <v>96</v>
      </c>
      <c r="B3" s="36" t="s">
        <v>97</v>
      </c>
      <c r="C3" s="36" t="s">
        <v>100</v>
      </c>
      <c r="D3" s="37">
        <v>1333067.72</v>
      </c>
      <c r="E3" s="27">
        <f>SUM(D1:D3)</f>
        <v>11457412.800000001</v>
      </c>
    </row>
    <row r="4" spans="1:5" x14ac:dyDescent="0.2">
      <c r="A4" s="30" t="s">
        <v>96</v>
      </c>
      <c r="B4" s="31" t="s">
        <v>97</v>
      </c>
      <c r="C4" s="31" t="s">
        <v>126</v>
      </c>
      <c r="D4" s="32">
        <v>266.22000000000003</v>
      </c>
      <c r="E4" s="25"/>
    </row>
    <row r="5" spans="1:5" x14ac:dyDescent="0.2">
      <c r="A5" s="33" t="s">
        <v>96</v>
      </c>
      <c r="B5" s="25" t="s">
        <v>97</v>
      </c>
      <c r="C5" s="25" t="s">
        <v>101</v>
      </c>
      <c r="D5" s="34">
        <v>491194.8</v>
      </c>
      <c r="E5" s="25"/>
    </row>
    <row r="6" spans="1:5" x14ac:dyDescent="0.2">
      <c r="A6" s="33" t="s">
        <v>96</v>
      </c>
      <c r="B6" s="25" t="s">
        <v>97</v>
      </c>
      <c r="C6" s="25" t="s">
        <v>102</v>
      </c>
      <c r="D6" s="34">
        <v>86053.86</v>
      </c>
      <c r="E6" s="25"/>
    </row>
    <row r="7" spans="1:5" x14ac:dyDescent="0.2">
      <c r="A7" s="33" t="s">
        <v>96</v>
      </c>
      <c r="B7" s="25" t="s">
        <v>97</v>
      </c>
      <c r="C7" s="25" t="s">
        <v>103</v>
      </c>
      <c r="D7" s="34">
        <v>685729.9</v>
      </c>
      <c r="E7" s="25"/>
    </row>
    <row r="8" spans="1:5" x14ac:dyDescent="0.2">
      <c r="A8" s="33" t="s">
        <v>96</v>
      </c>
      <c r="B8" s="25" t="s">
        <v>97</v>
      </c>
      <c r="C8" s="25" t="s">
        <v>104</v>
      </c>
      <c r="D8" s="34">
        <v>239137.14</v>
      </c>
      <c r="E8" s="25"/>
    </row>
    <row r="9" spans="1:5" x14ac:dyDescent="0.2">
      <c r="A9" s="33" t="s">
        <v>96</v>
      </c>
      <c r="B9" s="25" t="s">
        <v>97</v>
      </c>
      <c r="C9" s="25" t="s">
        <v>119</v>
      </c>
      <c r="D9" s="34">
        <v>52410.46</v>
      </c>
      <c r="E9" s="25"/>
    </row>
    <row r="10" spans="1:5" x14ac:dyDescent="0.2">
      <c r="A10" s="33" t="s">
        <v>96</v>
      </c>
      <c r="B10" s="25" t="s">
        <v>97</v>
      </c>
      <c r="C10" s="25" t="s">
        <v>105</v>
      </c>
      <c r="D10" s="34">
        <v>398462.83</v>
      </c>
      <c r="E10" s="25"/>
    </row>
    <row r="11" spans="1:5" x14ac:dyDescent="0.2">
      <c r="A11" s="33" t="s">
        <v>96</v>
      </c>
      <c r="B11" s="25" t="s">
        <v>97</v>
      </c>
      <c r="C11" s="25" t="s">
        <v>109</v>
      </c>
      <c r="D11" s="34">
        <v>84913.22</v>
      </c>
      <c r="E11" s="25"/>
    </row>
    <row r="12" spans="1:5" x14ac:dyDescent="0.2">
      <c r="A12" s="33" t="s">
        <v>96</v>
      </c>
      <c r="B12" s="25" t="s">
        <v>97</v>
      </c>
      <c r="C12" s="25" t="s">
        <v>110</v>
      </c>
      <c r="D12" s="34">
        <v>20666.310000000001</v>
      </c>
      <c r="E12" s="25"/>
    </row>
    <row r="13" spans="1:5" x14ac:dyDescent="0.2">
      <c r="A13" s="33" t="s">
        <v>96</v>
      </c>
      <c r="B13" s="25" t="s">
        <v>97</v>
      </c>
      <c r="C13" s="25" t="s">
        <v>111</v>
      </c>
      <c r="D13" s="34">
        <v>102153.14</v>
      </c>
      <c r="E13" s="25"/>
    </row>
    <row r="14" spans="1:5" x14ac:dyDescent="0.2">
      <c r="A14" s="33" t="s">
        <v>96</v>
      </c>
      <c r="B14" s="25" t="s">
        <v>97</v>
      </c>
      <c r="C14" s="25" t="s">
        <v>112</v>
      </c>
      <c r="D14" s="34">
        <v>4775.8</v>
      </c>
      <c r="E14" s="25"/>
    </row>
    <row r="15" spans="1:5" x14ac:dyDescent="0.2">
      <c r="A15" s="33" t="s">
        <v>96</v>
      </c>
      <c r="B15" s="25" t="s">
        <v>97</v>
      </c>
      <c r="C15" s="25" t="s">
        <v>113</v>
      </c>
      <c r="D15" s="34">
        <v>9042.81</v>
      </c>
      <c r="E15" s="25"/>
    </row>
    <row r="16" spans="1:5" x14ac:dyDescent="0.2">
      <c r="A16" s="33" t="s">
        <v>96</v>
      </c>
      <c r="B16" s="25" t="s">
        <v>97</v>
      </c>
      <c r="C16" s="25" t="s">
        <v>118</v>
      </c>
      <c r="D16" s="34">
        <v>46364.44</v>
      </c>
      <c r="E16" s="25"/>
    </row>
    <row r="17" spans="1:5" x14ac:dyDescent="0.2">
      <c r="A17" s="33" t="s">
        <v>96</v>
      </c>
      <c r="B17" s="25" t="s">
        <v>97</v>
      </c>
      <c r="C17" s="25" t="s">
        <v>114</v>
      </c>
      <c r="D17" s="34">
        <v>332974.3</v>
      </c>
      <c r="E17" s="25"/>
    </row>
    <row r="18" spans="1:5" x14ac:dyDescent="0.2">
      <c r="A18" s="33" t="s">
        <v>96</v>
      </c>
      <c r="B18" s="25" t="s">
        <v>97</v>
      </c>
      <c r="C18" s="25" t="s">
        <v>115</v>
      </c>
      <c r="D18" s="34">
        <v>311522.37</v>
      </c>
      <c r="E18" s="25"/>
    </row>
    <row r="19" spans="1:5" x14ac:dyDescent="0.2">
      <c r="A19" s="33" t="s">
        <v>96</v>
      </c>
      <c r="B19" s="25" t="s">
        <v>97</v>
      </c>
      <c r="C19" s="25" t="s">
        <v>129</v>
      </c>
      <c r="D19" s="34">
        <v>0</v>
      </c>
      <c r="E19" s="25"/>
    </row>
    <row r="20" spans="1:5" x14ac:dyDescent="0.2">
      <c r="A20" s="33" t="s">
        <v>96</v>
      </c>
      <c r="B20" s="25" t="s">
        <v>97</v>
      </c>
      <c r="C20" s="25" t="s">
        <v>116</v>
      </c>
      <c r="D20" s="34">
        <v>94797.75</v>
      </c>
      <c r="E20" s="25"/>
    </row>
    <row r="21" spans="1:5" x14ac:dyDescent="0.2">
      <c r="A21" s="33" t="s">
        <v>96</v>
      </c>
      <c r="B21" s="25" t="s">
        <v>97</v>
      </c>
      <c r="C21" s="25" t="s">
        <v>133</v>
      </c>
      <c r="D21" s="34">
        <v>17882.400000000001</v>
      </c>
      <c r="E21" s="25"/>
    </row>
    <row r="22" spans="1:5" x14ac:dyDescent="0.2">
      <c r="A22" s="33" t="s">
        <v>96</v>
      </c>
      <c r="B22" s="25" t="s">
        <v>97</v>
      </c>
      <c r="C22" s="25" t="s">
        <v>130</v>
      </c>
      <c r="D22" s="34">
        <v>0</v>
      </c>
      <c r="E22" s="25"/>
    </row>
    <row r="23" spans="1:5" x14ac:dyDescent="0.2">
      <c r="A23" s="33" t="s">
        <v>96</v>
      </c>
      <c r="B23" s="25" t="s">
        <v>97</v>
      </c>
      <c r="C23" s="25" t="s">
        <v>131</v>
      </c>
      <c r="D23" s="34">
        <v>0</v>
      </c>
      <c r="E23" s="25"/>
    </row>
    <row r="24" spans="1:5" x14ac:dyDescent="0.2">
      <c r="A24" s="33" t="s">
        <v>96</v>
      </c>
      <c r="B24" s="25" t="s">
        <v>97</v>
      </c>
      <c r="C24" s="25" t="s">
        <v>139</v>
      </c>
      <c r="D24" s="34">
        <v>11960</v>
      </c>
      <c r="E24" s="25"/>
    </row>
    <row r="25" spans="1:5" x14ac:dyDescent="0.2">
      <c r="A25" s="33" t="s">
        <v>96</v>
      </c>
      <c r="B25" s="25" t="s">
        <v>97</v>
      </c>
      <c r="C25" s="25" t="s">
        <v>117</v>
      </c>
      <c r="D25" s="34">
        <v>0</v>
      </c>
      <c r="E25" s="25"/>
    </row>
    <row r="26" spans="1:5" x14ac:dyDescent="0.2">
      <c r="A26" s="33" t="s">
        <v>96</v>
      </c>
      <c r="B26" s="25" t="s">
        <v>97</v>
      </c>
      <c r="C26" s="25" t="s">
        <v>138</v>
      </c>
      <c r="D26" s="34">
        <v>0</v>
      </c>
      <c r="E26" s="25"/>
    </row>
    <row r="27" spans="1:5" x14ac:dyDescent="0.2">
      <c r="A27" s="33" t="s">
        <v>96</v>
      </c>
      <c r="B27" s="25" t="s">
        <v>97</v>
      </c>
      <c r="C27" s="25" t="s">
        <v>120</v>
      </c>
      <c r="D27" s="34">
        <v>11898.15</v>
      </c>
      <c r="E27" s="25"/>
    </row>
    <row r="28" spans="1:5" x14ac:dyDescent="0.2">
      <c r="A28" s="33"/>
      <c r="B28" s="25"/>
      <c r="C28" s="25"/>
      <c r="D28" s="34"/>
      <c r="E28" s="25"/>
    </row>
    <row r="29" spans="1:5" ht="12" thickBot="1" x14ac:dyDescent="0.25">
      <c r="A29" s="35" t="s">
        <v>96</v>
      </c>
      <c r="B29" s="36" t="s">
        <v>97</v>
      </c>
      <c r="C29" s="36" t="s">
        <v>106</v>
      </c>
      <c r="D29" s="37">
        <v>1220623.47</v>
      </c>
      <c r="E29" s="27">
        <f>SUM(D4:D29)</f>
        <v>4222829.3699999992</v>
      </c>
    </row>
    <row r="30" spans="1:5" x14ac:dyDescent="0.2">
      <c r="A30" s="33" t="s">
        <v>96</v>
      </c>
      <c r="B30" s="25" t="s">
        <v>97</v>
      </c>
      <c r="C30" s="25" t="s">
        <v>122</v>
      </c>
      <c r="D30" s="34">
        <v>0</v>
      </c>
      <c r="E30" s="27"/>
    </row>
    <row r="31" spans="1:5" x14ac:dyDescent="0.2">
      <c r="A31" s="33"/>
      <c r="B31" s="25"/>
      <c r="C31" s="25"/>
      <c r="D31" s="34"/>
      <c r="E31" s="27"/>
    </row>
    <row r="32" spans="1:5" x14ac:dyDescent="0.2">
      <c r="A32" s="33"/>
      <c r="B32" s="25"/>
      <c r="C32" s="25"/>
      <c r="D32" s="34"/>
      <c r="E32" s="27"/>
    </row>
    <row r="33" spans="1:5" x14ac:dyDescent="0.2">
      <c r="A33" s="33"/>
      <c r="B33" s="25"/>
      <c r="C33" s="25"/>
      <c r="D33" s="34"/>
      <c r="E33" s="27"/>
    </row>
    <row r="34" spans="1:5" ht="12" thickBot="1" x14ac:dyDescent="0.25">
      <c r="A34" s="33" t="s">
        <v>96</v>
      </c>
      <c r="B34" s="25" t="s">
        <v>97</v>
      </c>
      <c r="C34" s="25" t="s">
        <v>121</v>
      </c>
      <c r="D34" s="34">
        <v>0</v>
      </c>
      <c r="E34" s="27">
        <f>SUM(D30:D34)</f>
        <v>0</v>
      </c>
    </row>
    <row r="35" spans="1:5" x14ac:dyDescent="0.2">
      <c r="A35" s="30" t="s">
        <v>96</v>
      </c>
      <c r="B35" s="31" t="s">
        <v>97</v>
      </c>
      <c r="C35" s="31" t="s">
        <v>107</v>
      </c>
      <c r="D35" s="32">
        <v>11450591.109999999</v>
      </c>
      <c r="E35" s="25"/>
    </row>
    <row r="36" spans="1:5" x14ac:dyDescent="0.2">
      <c r="A36" s="33" t="s">
        <v>96</v>
      </c>
      <c r="B36" s="25" t="s">
        <v>97</v>
      </c>
      <c r="C36" s="25" t="s">
        <v>108</v>
      </c>
      <c r="D36" s="34">
        <v>4338619.99</v>
      </c>
      <c r="E36" s="25"/>
    </row>
    <row r="37" spans="1:5" x14ac:dyDescent="0.2">
      <c r="A37" s="33" t="s">
        <v>96</v>
      </c>
      <c r="B37" s="25" t="s">
        <v>97</v>
      </c>
      <c r="C37" s="25" t="s">
        <v>135</v>
      </c>
      <c r="D37" s="34">
        <v>0</v>
      </c>
      <c r="E37" s="25"/>
    </row>
    <row r="38" spans="1:5" x14ac:dyDescent="0.2">
      <c r="A38" s="33"/>
      <c r="B38" s="25"/>
      <c r="C38" s="25"/>
      <c r="D38" s="34"/>
      <c r="E38" s="25"/>
    </row>
    <row r="39" spans="1:5" ht="12" thickBot="1" x14ac:dyDescent="0.25">
      <c r="A39" s="35"/>
      <c r="B39" s="36"/>
      <c r="C39" s="36"/>
      <c r="D39" s="37"/>
      <c r="E39" s="27">
        <f>SUM(D35:D39)</f>
        <v>15789211.1</v>
      </c>
    </row>
    <row r="40" spans="1:5" x14ac:dyDescent="0.2">
      <c r="A40" s="25"/>
      <c r="B40" s="25"/>
      <c r="C40" s="25"/>
      <c r="D40" s="26"/>
      <c r="E40" s="38">
        <f>SUM(E2:E39)</f>
        <v>31469453.27</v>
      </c>
    </row>
    <row r="41" spans="1:5" x14ac:dyDescent="0.2">
      <c r="A41" s="25"/>
      <c r="B41" s="25"/>
      <c r="C41" s="25"/>
      <c r="D41" s="26"/>
      <c r="E41" s="25"/>
    </row>
    <row r="42" spans="1:5" x14ac:dyDescent="0.2">
      <c r="A42" s="25"/>
      <c r="B42" s="25"/>
      <c r="C42" s="25"/>
      <c r="D42" s="26"/>
      <c r="E42" s="25"/>
    </row>
    <row r="43" spans="1:5" x14ac:dyDescent="0.2">
      <c r="A43" s="25"/>
      <c r="B43" s="25"/>
      <c r="C43" s="25"/>
      <c r="D43" s="26"/>
      <c r="E43" s="25"/>
    </row>
    <row r="44" spans="1:5" x14ac:dyDescent="0.2">
      <c r="A44" s="25"/>
      <c r="B44" s="25"/>
      <c r="C44" s="25"/>
      <c r="D44" s="26"/>
      <c r="E44" s="25"/>
    </row>
    <row r="45" spans="1:5" x14ac:dyDescent="0.2">
      <c r="A45" s="25"/>
      <c r="B45" s="25"/>
      <c r="C45" s="25"/>
      <c r="D45" s="26"/>
      <c r="E45" s="25"/>
    </row>
    <row r="46" spans="1:5" x14ac:dyDescent="0.2">
      <c r="A46" s="25"/>
      <c r="B46" s="25"/>
      <c r="C46" s="25"/>
      <c r="D46" s="26"/>
      <c r="E46" s="25"/>
    </row>
    <row r="47" spans="1:5" x14ac:dyDescent="0.2">
      <c r="A47" s="25"/>
      <c r="B47" s="25"/>
      <c r="C47" s="25"/>
      <c r="D47" s="26"/>
      <c r="E47" s="25"/>
    </row>
    <row r="48" spans="1:5" x14ac:dyDescent="0.2">
      <c r="A48" s="25"/>
      <c r="B48" s="25"/>
      <c r="C48" s="25"/>
      <c r="D48" s="26"/>
      <c r="E48" s="25"/>
    </row>
    <row r="49" spans="1:5" x14ac:dyDescent="0.2">
      <c r="A49" s="25"/>
      <c r="B49" s="25"/>
      <c r="C49" s="25"/>
      <c r="D49" s="26"/>
      <c r="E49" s="27"/>
    </row>
    <row r="50" spans="1:5" x14ac:dyDescent="0.2">
      <c r="A50" s="25"/>
      <c r="B50" s="25"/>
      <c r="C50" s="25"/>
      <c r="D50" s="26"/>
      <c r="E50" s="27"/>
    </row>
    <row r="51" spans="1:5" x14ac:dyDescent="0.2">
      <c r="A51" s="25"/>
      <c r="B51" s="25"/>
      <c r="C51" s="25"/>
      <c r="D51" s="26"/>
      <c r="E51" s="27"/>
    </row>
    <row r="52" spans="1:5" x14ac:dyDescent="0.2">
      <c r="A52" s="25"/>
      <c r="B52" s="25"/>
      <c r="C52" s="25"/>
      <c r="D52" s="26"/>
      <c r="E52" s="27"/>
    </row>
    <row r="53" spans="1:5" x14ac:dyDescent="0.2">
      <c r="A53" s="25"/>
      <c r="B53" s="25"/>
      <c r="C53" s="25"/>
      <c r="D53" s="26"/>
      <c r="E53" s="25"/>
    </row>
    <row r="54" spans="1:5" x14ac:dyDescent="0.2">
      <c r="A54" s="25"/>
      <c r="B54" s="25"/>
      <c r="C54" s="25"/>
      <c r="D54" s="26"/>
      <c r="E54" s="25"/>
    </row>
    <row r="55" spans="1:5" x14ac:dyDescent="0.2">
      <c r="A55" s="25"/>
      <c r="B55" s="25"/>
      <c r="C55" s="25"/>
      <c r="D55" s="26"/>
      <c r="E55" s="25"/>
    </row>
    <row r="56" spans="1:5" x14ac:dyDescent="0.2">
      <c r="A56" s="25"/>
      <c r="B56" s="25"/>
      <c r="C56" s="25"/>
      <c r="D56" s="26"/>
      <c r="E56" s="25"/>
    </row>
    <row r="57" spans="1:5" x14ac:dyDescent="0.2">
      <c r="A57" s="25"/>
      <c r="B57" s="25"/>
      <c r="C57" s="25"/>
      <c r="D57" s="26"/>
      <c r="E57" s="27"/>
    </row>
    <row r="58" spans="1:5" x14ac:dyDescent="0.2">
      <c r="A58" s="25"/>
      <c r="B58" s="25"/>
      <c r="C58" s="25"/>
      <c r="D58" s="26"/>
      <c r="E58" s="27"/>
    </row>
    <row r="59" spans="1:5" x14ac:dyDescent="0.2">
      <c r="A59" s="25"/>
      <c r="B59" s="25"/>
      <c r="C59" s="25"/>
      <c r="D59" s="26"/>
      <c r="E59" s="25"/>
    </row>
    <row r="60" spans="1:5" x14ac:dyDescent="0.2">
      <c r="A60" s="25"/>
      <c r="B60" s="25"/>
      <c r="C60" s="25"/>
      <c r="D60" s="26"/>
      <c r="E60" s="28"/>
    </row>
    <row r="61" spans="1:5" x14ac:dyDescent="0.2">
      <c r="A61" s="25"/>
      <c r="B61" s="25"/>
      <c r="C61" s="25"/>
      <c r="D61" s="26"/>
      <c r="E61" s="29"/>
    </row>
    <row r="62" spans="1:5" x14ac:dyDescent="0.2">
      <c r="A62" s="25"/>
      <c r="B62" s="25"/>
      <c r="C62" s="25"/>
      <c r="D62" s="26"/>
      <c r="E62" s="28"/>
    </row>
    <row r="63" spans="1:5" x14ac:dyDescent="0.2">
      <c r="A63" s="24"/>
      <c r="B63" s="24"/>
      <c r="C63" s="24"/>
      <c r="D63" s="24"/>
      <c r="E63" s="29"/>
    </row>
    <row r="64" spans="1:5" x14ac:dyDescent="0.2">
      <c r="A64" s="24"/>
      <c r="B64" s="24"/>
      <c r="C64" s="24"/>
      <c r="D64" s="24"/>
      <c r="E64" s="25"/>
    </row>
    <row r="65" spans="1:5" x14ac:dyDescent="0.2">
      <c r="A65" s="24"/>
      <c r="B65" s="24"/>
      <c r="C65" s="24"/>
      <c r="D65" s="24"/>
      <c r="E65" s="25"/>
    </row>
    <row r="66" spans="1:5" x14ac:dyDescent="0.2">
      <c r="A66" s="24"/>
      <c r="B66" s="24"/>
      <c r="C66" s="24"/>
      <c r="D66" s="24"/>
      <c r="E66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activeCell="C16" sqref="C16"/>
    </sheetView>
  </sheetViews>
  <sheetFormatPr defaultRowHeight="11.25" x14ac:dyDescent="0.2"/>
  <cols>
    <col min="1" max="1" width="13.7109375" style="22" customWidth="1"/>
    <col min="2" max="2" width="44.5703125" style="22" customWidth="1"/>
    <col min="3" max="3" width="16" style="22" customWidth="1"/>
    <col min="4" max="4" width="15.85546875" style="22" customWidth="1"/>
    <col min="5" max="5" width="13.42578125" style="23" bestFit="1" customWidth="1"/>
    <col min="6" max="16384" width="9.140625" style="23"/>
  </cols>
  <sheetData>
    <row r="1" spans="1:5" x14ac:dyDescent="0.2">
      <c r="A1" s="30" t="s">
        <v>96</v>
      </c>
      <c r="B1" s="31" t="s">
        <v>97</v>
      </c>
      <c r="C1" s="31" t="s">
        <v>98</v>
      </c>
      <c r="D1" s="32">
        <v>8128572.5300000003</v>
      </c>
      <c r="E1" s="27"/>
    </row>
    <row r="2" spans="1:5" x14ac:dyDescent="0.2">
      <c r="A2" s="33" t="s">
        <v>96</v>
      </c>
      <c r="B2" s="25" t="s">
        <v>97</v>
      </c>
      <c r="C2" s="25" t="s">
        <v>99</v>
      </c>
      <c r="D2" s="34">
        <v>1835227.39</v>
      </c>
      <c r="E2" s="27"/>
    </row>
    <row r="3" spans="1:5" ht="12" thickBot="1" x14ac:dyDescent="0.25">
      <c r="A3" s="35" t="s">
        <v>96</v>
      </c>
      <c r="B3" s="36" t="s">
        <v>97</v>
      </c>
      <c r="C3" s="36" t="s">
        <v>100</v>
      </c>
      <c r="D3" s="37">
        <v>1318877.52</v>
      </c>
      <c r="E3" s="27">
        <f>SUM(D1:D3)</f>
        <v>11282677.439999999</v>
      </c>
    </row>
    <row r="4" spans="1:5" x14ac:dyDescent="0.2">
      <c r="A4" s="30" t="s">
        <v>96</v>
      </c>
      <c r="B4" s="31" t="s">
        <v>97</v>
      </c>
      <c r="C4" s="31" t="s">
        <v>126</v>
      </c>
      <c r="D4" s="32">
        <v>302.47000000000003</v>
      </c>
      <c r="E4" s="25"/>
    </row>
    <row r="5" spans="1:5" x14ac:dyDescent="0.2">
      <c r="A5" s="33" t="s">
        <v>96</v>
      </c>
      <c r="B5" s="25" t="s">
        <v>97</v>
      </c>
      <c r="C5" s="25" t="s">
        <v>101</v>
      </c>
      <c r="D5" s="34">
        <v>500946.31</v>
      </c>
      <c r="E5" s="25"/>
    </row>
    <row r="6" spans="1:5" x14ac:dyDescent="0.2">
      <c r="A6" s="33" t="s">
        <v>96</v>
      </c>
      <c r="B6" s="25" t="s">
        <v>97</v>
      </c>
      <c r="C6" s="25" t="s">
        <v>102</v>
      </c>
      <c r="D6" s="34">
        <v>86053.86</v>
      </c>
      <c r="E6" s="25"/>
    </row>
    <row r="7" spans="1:5" x14ac:dyDescent="0.2">
      <c r="A7" s="33" t="s">
        <v>96</v>
      </c>
      <c r="B7" s="25" t="s">
        <v>97</v>
      </c>
      <c r="C7" s="25" t="s">
        <v>103</v>
      </c>
      <c r="D7" s="34">
        <v>499062.12</v>
      </c>
      <c r="E7" s="25"/>
    </row>
    <row r="8" spans="1:5" x14ac:dyDescent="0.2">
      <c r="A8" s="33" t="s">
        <v>96</v>
      </c>
      <c r="B8" s="25" t="s">
        <v>97</v>
      </c>
      <c r="C8" s="25" t="s">
        <v>104</v>
      </c>
      <c r="D8" s="34">
        <v>76820.34</v>
      </c>
      <c r="E8" s="25"/>
    </row>
    <row r="9" spans="1:5" x14ac:dyDescent="0.2">
      <c r="A9" s="33" t="s">
        <v>96</v>
      </c>
      <c r="B9" s="25" t="s">
        <v>97</v>
      </c>
      <c r="C9" s="25" t="s">
        <v>119</v>
      </c>
      <c r="D9" s="34">
        <v>12732.85</v>
      </c>
      <c r="E9" s="25"/>
    </row>
    <row r="10" spans="1:5" x14ac:dyDescent="0.2">
      <c r="A10" s="33" t="s">
        <v>96</v>
      </c>
      <c r="B10" s="25" t="s">
        <v>97</v>
      </c>
      <c r="C10" s="25" t="s">
        <v>105</v>
      </c>
      <c r="D10" s="34">
        <v>109558.78</v>
      </c>
      <c r="E10" s="25"/>
    </row>
    <row r="11" spans="1:5" x14ac:dyDescent="0.2">
      <c r="A11" s="33" t="s">
        <v>96</v>
      </c>
      <c r="B11" s="25" t="s">
        <v>97</v>
      </c>
      <c r="C11" s="25" t="s">
        <v>109</v>
      </c>
      <c r="D11" s="34">
        <v>84913.22</v>
      </c>
      <c r="E11" s="25"/>
    </row>
    <row r="12" spans="1:5" x14ac:dyDescent="0.2">
      <c r="A12" s="33" t="s">
        <v>96</v>
      </c>
      <c r="B12" s="25" t="s">
        <v>97</v>
      </c>
      <c r="C12" s="25" t="s">
        <v>110</v>
      </c>
      <c r="D12" s="34">
        <v>16907.71</v>
      </c>
      <c r="E12" s="25"/>
    </row>
    <row r="13" spans="1:5" x14ac:dyDescent="0.2">
      <c r="A13" s="33" t="s">
        <v>96</v>
      </c>
      <c r="B13" s="25" t="s">
        <v>97</v>
      </c>
      <c r="C13" s="25" t="s">
        <v>111</v>
      </c>
      <c r="D13" s="34">
        <v>79831.34</v>
      </c>
      <c r="E13" s="25"/>
    </row>
    <row r="14" spans="1:5" x14ac:dyDescent="0.2">
      <c r="A14" s="33" t="s">
        <v>96</v>
      </c>
      <c r="B14" s="25" t="s">
        <v>97</v>
      </c>
      <c r="C14" s="25" t="s">
        <v>112</v>
      </c>
      <c r="D14" s="34">
        <v>1371.63</v>
      </c>
      <c r="E14" s="25"/>
    </row>
    <row r="15" spans="1:5" x14ac:dyDescent="0.2">
      <c r="A15" s="33" t="s">
        <v>96</v>
      </c>
      <c r="B15" s="25" t="s">
        <v>97</v>
      </c>
      <c r="C15" s="25" t="s">
        <v>113</v>
      </c>
      <c r="D15" s="34">
        <v>7570.32</v>
      </c>
      <c r="E15" s="25"/>
    </row>
    <row r="16" spans="1:5" x14ac:dyDescent="0.2">
      <c r="A16" s="33" t="s">
        <v>96</v>
      </c>
      <c r="B16" s="25" t="s">
        <v>97</v>
      </c>
      <c r="C16" s="25" t="s">
        <v>118</v>
      </c>
      <c r="D16" s="34">
        <v>53046.68</v>
      </c>
      <c r="E16" s="25"/>
    </row>
    <row r="17" spans="1:5" x14ac:dyDescent="0.2">
      <c r="A17" s="33" t="s">
        <v>96</v>
      </c>
      <c r="B17" s="25" t="s">
        <v>97</v>
      </c>
      <c r="C17" s="25" t="s">
        <v>114</v>
      </c>
      <c r="D17" s="34">
        <v>271112.89</v>
      </c>
      <c r="E17" s="25"/>
    </row>
    <row r="18" spans="1:5" x14ac:dyDescent="0.2">
      <c r="A18" s="33" t="s">
        <v>96</v>
      </c>
      <c r="B18" s="25" t="s">
        <v>97</v>
      </c>
      <c r="C18" s="25" t="s">
        <v>115</v>
      </c>
      <c r="D18" s="34">
        <v>311522.37</v>
      </c>
      <c r="E18" s="25"/>
    </row>
    <row r="19" spans="1:5" x14ac:dyDescent="0.2">
      <c r="A19" s="33" t="s">
        <v>96</v>
      </c>
      <c r="B19" s="25" t="s">
        <v>97</v>
      </c>
      <c r="C19" s="25" t="s">
        <v>129</v>
      </c>
      <c r="D19" s="34">
        <v>0</v>
      </c>
      <c r="E19" s="25"/>
    </row>
    <row r="20" spans="1:5" x14ac:dyDescent="0.2">
      <c r="A20" s="33" t="s">
        <v>96</v>
      </c>
      <c r="B20" s="25" t="s">
        <v>97</v>
      </c>
      <c r="C20" s="25" t="s">
        <v>116</v>
      </c>
      <c r="D20" s="34">
        <v>172281.4</v>
      </c>
      <c r="E20" s="25"/>
    </row>
    <row r="21" spans="1:5" x14ac:dyDescent="0.2">
      <c r="A21" s="33" t="s">
        <v>96</v>
      </c>
      <c r="B21" s="25" t="s">
        <v>97</v>
      </c>
      <c r="C21" s="25" t="s">
        <v>133</v>
      </c>
      <c r="D21" s="34">
        <v>0</v>
      </c>
      <c r="E21" s="25"/>
    </row>
    <row r="22" spans="1:5" x14ac:dyDescent="0.2">
      <c r="A22" s="33" t="s">
        <v>96</v>
      </c>
      <c r="B22" s="25" t="s">
        <v>97</v>
      </c>
      <c r="C22" s="25" t="s">
        <v>130</v>
      </c>
      <c r="D22" s="34">
        <v>0</v>
      </c>
      <c r="E22" s="25"/>
    </row>
    <row r="23" spans="1:5" x14ac:dyDescent="0.2">
      <c r="A23" s="33" t="s">
        <v>96</v>
      </c>
      <c r="B23" s="25" t="s">
        <v>97</v>
      </c>
      <c r="C23" s="25" t="s">
        <v>131</v>
      </c>
      <c r="D23" s="34">
        <v>0</v>
      </c>
      <c r="E23" s="25"/>
    </row>
    <row r="24" spans="1:5" x14ac:dyDescent="0.2">
      <c r="A24" s="33" t="s">
        <v>96</v>
      </c>
      <c r="B24" s="25" t="s">
        <v>97</v>
      </c>
      <c r="C24" s="25" t="s">
        <v>139</v>
      </c>
      <c r="D24" s="34">
        <v>0</v>
      </c>
      <c r="E24" s="25"/>
    </row>
    <row r="25" spans="1:5" x14ac:dyDescent="0.2">
      <c r="A25" s="33" t="s">
        <v>96</v>
      </c>
      <c r="B25" s="25" t="s">
        <v>97</v>
      </c>
      <c r="C25" s="25" t="s">
        <v>117</v>
      </c>
      <c r="D25" s="34">
        <v>0</v>
      </c>
      <c r="E25" s="25"/>
    </row>
    <row r="26" spans="1:5" x14ac:dyDescent="0.2">
      <c r="A26" s="33" t="s">
        <v>96</v>
      </c>
      <c r="B26" s="25" t="s">
        <v>97</v>
      </c>
      <c r="C26" s="25" t="s">
        <v>138</v>
      </c>
      <c r="D26" s="34">
        <v>396</v>
      </c>
      <c r="E26" s="25"/>
    </row>
    <row r="27" spans="1:5" x14ac:dyDescent="0.2">
      <c r="A27" s="33" t="s">
        <v>96</v>
      </c>
      <c r="B27" s="25" t="s">
        <v>97</v>
      </c>
      <c r="C27" s="25" t="s">
        <v>120</v>
      </c>
      <c r="D27" s="34">
        <v>25086.73</v>
      </c>
      <c r="E27" s="25"/>
    </row>
    <row r="28" spans="1:5" x14ac:dyDescent="0.2">
      <c r="A28" s="33"/>
      <c r="B28" s="25"/>
      <c r="C28" s="25"/>
      <c r="D28" s="34"/>
      <c r="E28" s="25"/>
    </row>
    <row r="29" spans="1:5" ht="12" thickBot="1" x14ac:dyDescent="0.25">
      <c r="A29" s="35" t="s">
        <v>96</v>
      </c>
      <c r="B29" s="36" t="s">
        <v>97</v>
      </c>
      <c r="C29" s="36" t="s">
        <v>106</v>
      </c>
      <c r="D29" s="37">
        <v>1339628.51</v>
      </c>
      <c r="E29" s="27">
        <f>SUM(D4:D29)</f>
        <v>3649145.5300000003</v>
      </c>
    </row>
    <row r="30" spans="1:5" x14ac:dyDescent="0.2">
      <c r="A30" s="33" t="s">
        <v>96</v>
      </c>
      <c r="B30" s="25" t="s">
        <v>97</v>
      </c>
      <c r="C30" s="25" t="s">
        <v>122</v>
      </c>
      <c r="D30" s="34">
        <v>0</v>
      </c>
      <c r="E30" s="27"/>
    </row>
    <row r="31" spans="1:5" x14ac:dyDescent="0.2">
      <c r="A31" s="33"/>
      <c r="B31" s="25"/>
      <c r="C31" s="25"/>
      <c r="D31" s="34"/>
      <c r="E31" s="27"/>
    </row>
    <row r="32" spans="1:5" x14ac:dyDescent="0.2">
      <c r="A32" s="33"/>
      <c r="B32" s="25"/>
      <c r="C32" s="25"/>
      <c r="D32" s="34"/>
      <c r="E32" s="27"/>
    </row>
    <row r="33" spans="1:5" x14ac:dyDescent="0.2">
      <c r="A33" s="33"/>
      <c r="B33" s="25"/>
      <c r="C33" s="25"/>
      <c r="D33" s="34"/>
      <c r="E33" s="27"/>
    </row>
    <row r="34" spans="1:5" ht="12" thickBot="1" x14ac:dyDescent="0.25">
      <c r="A34" s="33" t="s">
        <v>96</v>
      </c>
      <c r="B34" s="25" t="s">
        <v>97</v>
      </c>
      <c r="C34" s="25" t="s">
        <v>121</v>
      </c>
      <c r="D34" s="34">
        <v>0</v>
      </c>
      <c r="E34" s="27">
        <f>SUM(D30:D34)</f>
        <v>0</v>
      </c>
    </row>
    <row r="35" spans="1:5" x14ac:dyDescent="0.2">
      <c r="A35" s="30" t="s">
        <v>96</v>
      </c>
      <c r="B35" s="31" t="s">
        <v>97</v>
      </c>
      <c r="C35" s="31" t="s">
        <v>107</v>
      </c>
      <c r="D35" s="32">
        <v>11294228.01</v>
      </c>
      <c r="E35" s="25"/>
    </row>
    <row r="36" spans="1:5" x14ac:dyDescent="0.2">
      <c r="A36" s="33" t="s">
        <v>96</v>
      </c>
      <c r="B36" s="25" t="s">
        <v>97</v>
      </c>
      <c r="C36" s="25" t="s">
        <v>108</v>
      </c>
      <c r="D36" s="34">
        <v>3789295.66</v>
      </c>
      <c r="E36" s="25"/>
    </row>
    <row r="37" spans="1:5" x14ac:dyDescent="0.2">
      <c r="A37" s="33" t="s">
        <v>96</v>
      </c>
      <c r="B37" s="25" t="s">
        <v>97</v>
      </c>
      <c r="C37" s="25" t="s">
        <v>135</v>
      </c>
      <c r="D37" s="34">
        <v>0</v>
      </c>
      <c r="E37" s="25"/>
    </row>
    <row r="38" spans="1:5" x14ac:dyDescent="0.2">
      <c r="A38" s="33"/>
      <c r="B38" s="25"/>
      <c r="C38" s="25"/>
      <c r="D38" s="34"/>
      <c r="E38" s="25"/>
    </row>
    <row r="39" spans="1:5" ht="12" thickBot="1" x14ac:dyDescent="0.25">
      <c r="A39" s="35"/>
      <c r="B39" s="36"/>
      <c r="C39" s="36"/>
      <c r="D39" s="37"/>
      <c r="E39" s="27">
        <f>SUM(D35:D39)</f>
        <v>15083523.67</v>
      </c>
    </row>
    <row r="40" spans="1:5" x14ac:dyDescent="0.2">
      <c r="A40" s="25"/>
      <c r="B40" s="25"/>
      <c r="C40" s="25"/>
      <c r="D40" s="26"/>
      <c r="E40" s="38">
        <f>SUM(E2:E39)</f>
        <v>30015346.640000001</v>
      </c>
    </row>
    <row r="41" spans="1:5" x14ac:dyDescent="0.2">
      <c r="A41" s="25"/>
      <c r="B41" s="25"/>
      <c r="C41" s="25"/>
      <c r="D41" s="26"/>
      <c r="E41" s="25"/>
    </row>
    <row r="42" spans="1:5" x14ac:dyDescent="0.2">
      <c r="A42" s="25"/>
      <c r="B42" s="25"/>
      <c r="C42" s="25"/>
      <c r="D42" s="26"/>
      <c r="E42" s="25"/>
    </row>
    <row r="43" spans="1:5" x14ac:dyDescent="0.2">
      <c r="A43" s="25"/>
      <c r="B43" s="25"/>
      <c r="C43" s="25"/>
      <c r="D43" s="26"/>
      <c r="E43" s="25"/>
    </row>
    <row r="44" spans="1:5" x14ac:dyDescent="0.2">
      <c r="A44" s="25"/>
      <c r="B44" s="25"/>
      <c r="C44" s="25"/>
      <c r="D44" s="26"/>
      <c r="E44" s="25"/>
    </row>
    <row r="45" spans="1:5" x14ac:dyDescent="0.2">
      <c r="A45" s="25"/>
      <c r="B45" s="25"/>
      <c r="C45" s="25"/>
      <c r="D45" s="26"/>
      <c r="E45" s="25"/>
    </row>
    <row r="46" spans="1:5" x14ac:dyDescent="0.2">
      <c r="A46" s="25"/>
      <c r="B46" s="25"/>
      <c r="C46" s="25"/>
      <c r="D46" s="26"/>
      <c r="E46" s="25"/>
    </row>
    <row r="47" spans="1:5" x14ac:dyDescent="0.2">
      <c r="A47" s="25"/>
      <c r="B47" s="25"/>
      <c r="C47" s="25"/>
      <c r="D47" s="26"/>
      <c r="E47" s="25"/>
    </row>
    <row r="48" spans="1:5" x14ac:dyDescent="0.2">
      <c r="A48" s="25"/>
      <c r="B48" s="25"/>
      <c r="C48" s="25"/>
      <c r="D48" s="26"/>
      <c r="E48" s="25"/>
    </row>
    <row r="49" spans="1:5" x14ac:dyDescent="0.2">
      <c r="A49" s="25"/>
      <c r="B49" s="25"/>
      <c r="C49" s="25"/>
      <c r="D49" s="26"/>
      <c r="E49" s="27"/>
    </row>
    <row r="50" spans="1:5" x14ac:dyDescent="0.2">
      <c r="A50" s="25"/>
      <c r="B50" s="25"/>
      <c r="C50" s="25"/>
      <c r="D50" s="26"/>
      <c r="E50" s="27"/>
    </row>
    <row r="51" spans="1:5" x14ac:dyDescent="0.2">
      <c r="A51" s="25"/>
      <c r="B51" s="25"/>
      <c r="C51" s="25"/>
      <c r="D51" s="26"/>
      <c r="E51" s="27"/>
    </row>
    <row r="52" spans="1:5" x14ac:dyDescent="0.2">
      <c r="A52" s="25"/>
      <c r="B52" s="25"/>
      <c r="C52" s="25"/>
      <c r="D52" s="26"/>
      <c r="E52" s="27"/>
    </row>
    <row r="53" spans="1:5" x14ac:dyDescent="0.2">
      <c r="A53" s="25"/>
      <c r="B53" s="25"/>
      <c r="C53" s="25"/>
      <c r="D53" s="26"/>
      <c r="E53" s="25"/>
    </row>
    <row r="54" spans="1:5" x14ac:dyDescent="0.2">
      <c r="A54" s="25"/>
      <c r="B54" s="25"/>
      <c r="C54" s="25"/>
      <c r="D54" s="26"/>
      <c r="E54" s="25"/>
    </row>
    <row r="55" spans="1:5" x14ac:dyDescent="0.2">
      <c r="A55" s="25"/>
      <c r="B55" s="25"/>
      <c r="C55" s="25"/>
      <c r="D55" s="26"/>
      <c r="E55" s="25"/>
    </row>
    <row r="56" spans="1:5" x14ac:dyDescent="0.2">
      <c r="A56" s="25"/>
      <c r="B56" s="25"/>
      <c r="C56" s="25"/>
      <c r="D56" s="26"/>
      <c r="E56" s="25"/>
    </row>
    <row r="57" spans="1:5" x14ac:dyDescent="0.2">
      <c r="A57" s="25"/>
      <c r="B57" s="25"/>
      <c r="C57" s="25"/>
      <c r="D57" s="26"/>
      <c r="E57" s="27"/>
    </row>
    <row r="58" spans="1:5" x14ac:dyDescent="0.2">
      <c r="A58" s="25"/>
      <c r="B58" s="25"/>
      <c r="C58" s="25"/>
      <c r="D58" s="26"/>
      <c r="E58" s="27"/>
    </row>
    <row r="59" spans="1:5" x14ac:dyDescent="0.2">
      <c r="A59" s="25"/>
      <c r="B59" s="25"/>
      <c r="C59" s="25"/>
      <c r="D59" s="26"/>
      <c r="E59" s="25"/>
    </row>
    <row r="60" spans="1:5" x14ac:dyDescent="0.2">
      <c r="A60" s="25"/>
      <c r="B60" s="25"/>
      <c r="C60" s="25"/>
      <c r="D60" s="26"/>
      <c r="E60" s="28"/>
    </row>
    <row r="61" spans="1:5" x14ac:dyDescent="0.2">
      <c r="A61" s="25"/>
      <c r="B61" s="25"/>
      <c r="C61" s="25"/>
      <c r="D61" s="26"/>
      <c r="E61" s="29"/>
    </row>
    <row r="62" spans="1:5" x14ac:dyDescent="0.2">
      <c r="A62" s="25"/>
      <c r="B62" s="25"/>
      <c r="C62" s="25"/>
      <c r="D62" s="26"/>
      <c r="E62" s="28"/>
    </row>
    <row r="63" spans="1:5" x14ac:dyDescent="0.2">
      <c r="A63" s="24"/>
      <c r="B63" s="24"/>
      <c r="C63" s="24"/>
      <c r="D63" s="24"/>
      <c r="E63" s="29"/>
    </row>
    <row r="64" spans="1:5" x14ac:dyDescent="0.2">
      <c r="A64" s="24"/>
      <c r="B64" s="24"/>
      <c r="C64" s="24"/>
      <c r="D64" s="24"/>
      <c r="E64" s="25"/>
    </row>
    <row r="65" spans="1:5" x14ac:dyDescent="0.2">
      <c r="A65" s="24"/>
      <c r="B65" s="24"/>
      <c r="C65" s="24"/>
      <c r="D65" s="24"/>
      <c r="E65" s="25"/>
    </row>
    <row r="66" spans="1:5" x14ac:dyDescent="0.2">
      <c r="A66" s="24"/>
      <c r="B66" s="24"/>
      <c r="C66" s="24"/>
      <c r="D66" s="24"/>
      <c r="E66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showGridLines="0" workbookViewId="0">
      <selection sqref="A1:C1"/>
    </sheetView>
  </sheetViews>
  <sheetFormatPr defaultRowHeight="11.25" x14ac:dyDescent="0.2"/>
  <cols>
    <col min="1" max="1" width="13.7109375" style="22" customWidth="1"/>
    <col min="2" max="2" width="44.5703125" style="22" customWidth="1"/>
    <col min="3" max="3" width="16" style="22" customWidth="1"/>
    <col min="4" max="4" width="15.85546875" style="22" customWidth="1"/>
    <col min="5" max="5" width="13.42578125" style="23" bestFit="1" customWidth="1"/>
    <col min="6" max="16384" width="9.140625" style="23"/>
  </cols>
  <sheetData>
    <row r="1" spans="1:5" x14ac:dyDescent="0.2">
      <c r="A1" s="30" t="s">
        <v>96</v>
      </c>
      <c r="B1" s="31" t="s">
        <v>97</v>
      </c>
      <c r="C1" s="31" t="s">
        <v>98</v>
      </c>
      <c r="D1" s="32">
        <v>8135832.9900000002</v>
      </c>
      <c r="E1" s="27"/>
    </row>
    <row r="2" spans="1:5" x14ac:dyDescent="0.2">
      <c r="A2" s="33" t="s">
        <v>96</v>
      </c>
      <c r="B2" s="25" t="s">
        <v>97</v>
      </c>
      <c r="C2" s="25" t="s">
        <v>99</v>
      </c>
      <c r="D2" s="34">
        <v>1816796.82</v>
      </c>
      <c r="E2" s="27"/>
    </row>
    <row r="3" spans="1:5" ht="12" thickBot="1" x14ac:dyDescent="0.25">
      <c r="A3" s="35" t="s">
        <v>96</v>
      </c>
      <c r="B3" s="36" t="s">
        <v>97</v>
      </c>
      <c r="C3" s="36" t="s">
        <v>100</v>
      </c>
      <c r="D3" s="37">
        <v>1277436.8799999999</v>
      </c>
      <c r="E3" s="27">
        <f>SUM(D1:D3)</f>
        <v>11230066.690000001</v>
      </c>
    </row>
    <row r="4" spans="1:5" x14ac:dyDescent="0.2">
      <c r="A4" s="30" t="s">
        <v>96</v>
      </c>
      <c r="B4" s="31" t="s">
        <v>97</v>
      </c>
      <c r="C4" s="31" t="s">
        <v>126</v>
      </c>
      <c r="D4" s="32">
        <v>260.23</v>
      </c>
      <c r="E4" s="25"/>
    </row>
    <row r="5" spans="1:5" x14ac:dyDescent="0.2">
      <c r="A5" s="33" t="s">
        <v>96</v>
      </c>
      <c r="B5" s="25" t="s">
        <v>97</v>
      </c>
      <c r="C5" s="25" t="s">
        <v>101</v>
      </c>
      <c r="D5" s="34">
        <v>483026.1</v>
      </c>
      <c r="E5" s="25"/>
    </row>
    <row r="6" spans="1:5" x14ac:dyDescent="0.2">
      <c r="A6" s="33" t="s">
        <v>96</v>
      </c>
      <c r="B6" s="25" t="s">
        <v>97</v>
      </c>
      <c r="C6" s="25" t="s">
        <v>102</v>
      </c>
      <c r="D6" s="34">
        <v>84875.04</v>
      </c>
      <c r="E6" s="25"/>
    </row>
    <row r="7" spans="1:5" x14ac:dyDescent="0.2">
      <c r="A7" s="33" t="s">
        <v>96</v>
      </c>
      <c r="B7" s="25" t="s">
        <v>97</v>
      </c>
      <c r="C7" s="25" t="s">
        <v>103</v>
      </c>
      <c r="D7" s="34">
        <v>528477.94999999995</v>
      </c>
      <c r="E7" s="25"/>
    </row>
    <row r="8" spans="1:5" x14ac:dyDescent="0.2">
      <c r="A8" s="33" t="s">
        <v>96</v>
      </c>
      <c r="B8" s="25" t="s">
        <v>97</v>
      </c>
      <c r="C8" s="25" t="s">
        <v>104</v>
      </c>
      <c r="D8" s="34">
        <v>75570.97</v>
      </c>
      <c r="E8" s="25"/>
    </row>
    <row r="9" spans="1:5" x14ac:dyDescent="0.2">
      <c r="A9" s="33" t="s">
        <v>96</v>
      </c>
      <c r="B9" s="25" t="s">
        <v>97</v>
      </c>
      <c r="C9" s="25" t="s">
        <v>119</v>
      </c>
      <c r="D9" s="34">
        <v>19292.560000000001</v>
      </c>
      <c r="E9" s="25"/>
    </row>
    <row r="10" spans="1:5" x14ac:dyDescent="0.2">
      <c r="A10" s="33" t="s">
        <v>96</v>
      </c>
      <c r="B10" s="25" t="s">
        <v>97</v>
      </c>
      <c r="C10" s="25" t="s">
        <v>105</v>
      </c>
      <c r="D10" s="34">
        <v>132988.60999999999</v>
      </c>
      <c r="E10" s="25"/>
    </row>
    <row r="11" spans="1:5" x14ac:dyDescent="0.2">
      <c r="A11" s="33" t="s">
        <v>96</v>
      </c>
      <c r="B11" s="25" t="s">
        <v>97</v>
      </c>
      <c r="C11" s="25" t="s">
        <v>109</v>
      </c>
      <c r="D11" s="34">
        <v>84913.22</v>
      </c>
      <c r="E11" s="25"/>
    </row>
    <row r="12" spans="1:5" x14ac:dyDescent="0.2">
      <c r="A12" s="33" t="s">
        <v>96</v>
      </c>
      <c r="B12" s="25" t="s">
        <v>97</v>
      </c>
      <c r="C12" s="25" t="s">
        <v>110</v>
      </c>
      <c r="D12" s="34">
        <v>33312.550000000003</v>
      </c>
      <c r="E12" s="25"/>
    </row>
    <row r="13" spans="1:5" x14ac:dyDescent="0.2">
      <c r="A13" s="33" t="s">
        <v>96</v>
      </c>
      <c r="B13" s="25" t="s">
        <v>97</v>
      </c>
      <c r="C13" s="25" t="s">
        <v>111</v>
      </c>
      <c r="D13" s="34">
        <v>80477.09</v>
      </c>
      <c r="E13" s="25"/>
    </row>
    <row r="14" spans="1:5" x14ac:dyDescent="0.2">
      <c r="A14" s="33" t="s">
        <v>96</v>
      </c>
      <c r="B14" s="25" t="s">
        <v>97</v>
      </c>
      <c r="C14" s="25" t="s">
        <v>112</v>
      </c>
      <c r="D14" s="34">
        <v>5413.9</v>
      </c>
      <c r="E14" s="25"/>
    </row>
    <row r="15" spans="1:5" x14ac:dyDescent="0.2">
      <c r="A15" s="33" t="s">
        <v>96</v>
      </c>
      <c r="B15" s="25" t="s">
        <v>97</v>
      </c>
      <c r="C15" s="25" t="s">
        <v>113</v>
      </c>
      <c r="D15" s="34">
        <v>10859.52</v>
      </c>
      <c r="E15" s="25"/>
    </row>
    <row r="16" spans="1:5" x14ac:dyDescent="0.2">
      <c r="A16" s="33" t="s">
        <v>96</v>
      </c>
      <c r="B16" s="25" t="s">
        <v>97</v>
      </c>
      <c r="C16" s="25" t="s">
        <v>118</v>
      </c>
      <c r="D16" s="34">
        <v>47440.32</v>
      </c>
      <c r="E16" s="25"/>
    </row>
    <row r="17" spans="1:5" x14ac:dyDescent="0.2">
      <c r="A17" s="33" t="s">
        <v>96</v>
      </c>
      <c r="B17" s="25" t="s">
        <v>97</v>
      </c>
      <c r="C17" s="25" t="s">
        <v>114</v>
      </c>
      <c r="D17" s="34">
        <v>271059.56</v>
      </c>
      <c r="E17" s="25"/>
    </row>
    <row r="18" spans="1:5" x14ac:dyDescent="0.2">
      <c r="A18" s="33" t="s">
        <v>96</v>
      </c>
      <c r="B18" s="25" t="s">
        <v>97</v>
      </c>
      <c r="C18" s="25" t="s">
        <v>115</v>
      </c>
      <c r="D18" s="34">
        <v>311522.37</v>
      </c>
      <c r="E18" s="25"/>
    </row>
    <row r="19" spans="1:5" x14ac:dyDescent="0.2">
      <c r="A19" s="33" t="s">
        <v>96</v>
      </c>
      <c r="B19" s="25" t="s">
        <v>97</v>
      </c>
      <c r="C19" s="25" t="s">
        <v>129</v>
      </c>
      <c r="D19" s="34">
        <v>8261.26</v>
      </c>
      <c r="E19" s="25"/>
    </row>
    <row r="20" spans="1:5" x14ac:dyDescent="0.2">
      <c r="A20" s="33" t="s">
        <v>96</v>
      </c>
      <c r="B20" s="25" t="s">
        <v>97</v>
      </c>
      <c r="C20" s="25" t="s">
        <v>116</v>
      </c>
      <c r="D20" s="34">
        <v>117070.99</v>
      </c>
      <c r="E20" s="25"/>
    </row>
    <row r="21" spans="1:5" x14ac:dyDescent="0.2">
      <c r="A21" s="33" t="s">
        <v>96</v>
      </c>
      <c r="B21" s="25" t="s">
        <v>97</v>
      </c>
      <c r="C21" s="25" t="s">
        <v>133</v>
      </c>
      <c r="D21" s="34">
        <v>12714.05</v>
      </c>
      <c r="E21" s="25"/>
    </row>
    <row r="22" spans="1:5" x14ac:dyDescent="0.2">
      <c r="A22" s="33" t="s">
        <v>96</v>
      </c>
      <c r="B22" s="25" t="s">
        <v>97</v>
      </c>
      <c r="C22" s="25" t="s">
        <v>130</v>
      </c>
      <c r="D22" s="34">
        <v>0</v>
      </c>
      <c r="E22" s="25"/>
    </row>
    <row r="23" spans="1:5" x14ac:dyDescent="0.2">
      <c r="A23" s="33" t="s">
        <v>96</v>
      </c>
      <c r="B23" s="25" t="s">
        <v>97</v>
      </c>
      <c r="C23" s="25" t="s">
        <v>131</v>
      </c>
      <c r="D23" s="34">
        <v>0</v>
      </c>
      <c r="E23" s="25"/>
    </row>
    <row r="24" spans="1:5" x14ac:dyDescent="0.2">
      <c r="A24" s="33" t="s">
        <v>96</v>
      </c>
      <c r="B24" s="25" t="s">
        <v>97</v>
      </c>
      <c r="C24" s="25" t="s">
        <v>139</v>
      </c>
      <c r="D24" s="34">
        <v>19890</v>
      </c>
      <c r="E24" s="25"/>
    </row>
    <row r="25" spans="1:5" x14ac:dyDescent="0.2">
      <c r="A25" s="33" t="s">
        <v>96</v>
      </c>
      <c r="B25" s="25" t="s">
        <v>97</v>
      </c>
      <c r="C25" s="25" t="s">
        <v>117</v>
      </c>
      <c r="D25" s="34">
        <v>0</v>
      </c>
      <c r="E25" s="25"/>
    </row>
    <row r="26" spans="1:5" x14ac:dyDescent="0.2">
      <c r="A26" s="33" t="s">
        <v>96</v>
      </c>
      <c r="B26" s="25" t="s">
        <v>97</v>
      </c>
      <c r="C26" s="25" t="s">
        <v>138</v>
      </c>
      <c r="D26" s="34">
        <v>32080</v>
      </c>
      <c r="E26" s="25"/>
    </row>
    <row r="27" spans="1:5" x14ac:dyDescent="0.2">
      <c r="A27" s="33" t="s">
        <v>96</v>
      </c>
      <c r="B27" s="25" t="s">
        <v>97</v>
      </c>
      <c r="C27" s="25" t="s">
        <v>120</v>
      </c>
      <c r="D27" s="34">
        <v>23672.6</v>
      </c>
      <c r="E27" s="25"/>
    </row>
    <row r="28" spans="1:5" x14ac:dyDescent="0.2">
      <c r="A28" s="33"/>
      <c r="B28" s="25"/>
      <c r="C28" s="25"/>
      <c r="D28" s="34"/>
      <c r="E28" s="25"/>
    </row>
    <row r="29" spans="1:5" ht="12" thickBot="1" x14ac:dyDescent="0.25">
      <c r="A29" s="35" t="s">
        <v>96</v>
      </c>
      <c r="B29" s="36" t="s">
        <v>97</v>
      </c>
      <c r="C29" s="36" t="s">
        <v>106</v>
      </c>
      <c r="D29" s="37">
        <v>1464300.14</v>
      </c>
      <c r="E29" s="27">
        <f>SUM(D4:D29)</f>
        <v>3847479.0300000003</v>
      </c>
    </row>
    <row r="30" spans="1:5" x14ac:dyDescent="0.2">
      <c r="A30" s="33" t="s">
        <v>96</v>
      </c>
      <c r="B30" s="25" t="s">
        <v>97</v>
      </c>
      <c r="C30" s="25" t="s">
        <v>122</v>
      </c>
      <c r="D30" s="34">
        <v>0</v>
      </c>
      <c r="E30" s="27"/>
    </row>
    <row r="31" spans="1:5" x14ac:dyDescent="0.2">
      <c r="A31" s="33"/>
      <c r="B31" s="25"/>
      <c r="C31" s="25"/>
      <c r="D31" s="34"/>
      <c r="E31" s="27"/>
    </row>
    <row r="32" spans="1:5" x14ac:dyDescent="0.2">
      <c r="A32" s="33"/>
      <c r="B32" s="25"/>
      <c r="C32" s="25"/>
      <c r="D32" s="34"/>
      <c r="E32" s="27"/>
    </row>
    <row r="33" spans="1:5" x14ac:dyDescent="0.2">
      <c r="A33" s="33"/>
      <c r="B33" s="25"/>
      <c r="C33" s="25"/>
      <c r="D33" s="34"/>
      <c r="E33" s="27"/>
    </row>
    <row r="34" spans="1:5" ht="12" thickBot="1" x14ac:dyDescent="0.25">
      <c r="A34" s="33" t="s">
        <v>96</v>
      </c>
      <c r="B34" s="25" t="s">
        <v>97</v>
      </c>
      <c r="C34" s="25" t="s">
        <v>121</v>
      </c>
      <c r="D34" s="34">
        <v>0</v>
      </c>
      <c r="E34" s="27">
        <f>SUM(D30:D34)</f>
        <v>0</v>
      </c>
    </row>
    <row r="35" spans="1:5" x14ac:dyDescent="0.2">
      <c r="A35" s="30" t="s">
        <v>96</v>
      </c>
      <c r="B35" s="31" t="s">
        <v>97</v>
      </c>
      <c r="C35" s="31" t="s">
        <v>107</v>
      </c>
      <c r="D35" s="32">
        <v>11293760.300000001</v>
      </c>
      <c r="E35" s="25"/>
    </row>
    <row r="36" spans="1:5" x14ac:dyDescent="0.2">
      <c r="A36" s="33" t="s">
        <v>96</v>
      </c>
      <c r="B36" s="25" t="s">
        <v>97</v>
      </c>
      <c r="C36" s="25" t="s">
        <v>108</v>
      </c>
      <c r="D36" s="34">
        <v>4228925.57</v>
      </c>
      <c r="E36" s="25"/>
    </row>
    <row r="37" spans="1:5" x14ac:dyDescent="0.2">
      <c r="A37" s="33" t="s">
        <v>96</v>
      </c>
      <c r="B37" s="25" t="s">
        <v>97</v>
      </c>
      <c r="C37" s="25" t="s">
        <v>135</v>
      </c>
      <c r="D37" s="34">
        <v>1421500</v>
      </c>
      <c r="E37" s="25"/>
    </row>
    <row r="38" spans="1:5" x14ac:dyDescent="0.2">
      <c r="A38" s="33"/>
      <c r="B38" s="25"/>
      <c r="C38" s="25"/>
      <c r="D38" s="34"/>
      <c r="E38" s="25"/>
    </row>
    <row r="39" spans="1:5" ht="12" thickBot="1" x14ac:dyDescent="0.25">
      <c r="A39" s="35"/>
      <c r="B39" s="36"/>
      <c r="C39" s="36"/>
      <c r="D39" s="37"/>
      <c r="E39" s="27">
        <f>SUM(D35:D39)</f>
        <v>16944185.870000001</v>
      </c>
    </row>
    <row r="40" spans="1:5" x14ac:dyDescent="0.2">
      <c r="A40" s="25"/>
      <c r="B40" s="25"/>
      <c r="C40" s="25"/>
      <c r="D40" s="26"/>
      <c r="E40" s="38">
        <f>SUM(E2:E39)</f>
        <v>32021731.590000004</v>
      </c>
    </row>
    <row r="41" spans="1:5" x14ac:dyDescent="0.2">
      <c r="A41" s="25"/>
      <c r="B41" s="25"/>
      <c r="C41" s="25"/>
      <c r="D41" s="26"/>
      <c r="E41" s="25"/>
    </row>
    <row r="42" spans="1:5" x14ac:dyDescent="0.2">
      <c r="A42" s="25"/>
      <c r="B42" s="25"/>
      <c r="C42" s="25"/>
      <c r="D42" s="26"/>
      <c r="E42" s="25"/>
    </row>
    <row r="43" spans="1:5" x14ac:dyDescent="0.2">
      <c r="A43" s="25"/>
      <c r="B43" s="25"/>
      <c r="C43" s="25"/>
      <c r="D43" s="26"/>
      <c r="E43" s="25"/>
    </row>
    <row r="44" spans="1:5" x14ac:dyDescent="0.2">
      <c r="A44" s="25"/>
      <c r="B44" s="25"/>
      <c r="C44" s="25"/>
      <c r="D44" s="26"/>
      <c r="E44" s="25"/>
    </row>
    <row r="45" spans="1:5" x14ac:dyDescent="0.2">
      <c r="A45" s="25"/>
      <c r="B45" s="25"/>
      <c r="C45" s="25"/>
      <c r="D45" s="26"/>
      <c r="E45" s="25"/>
    </row>
    <row r="46" spans="1:5" x14ac:dyDescent="0.2">
      <c r="A46" s="25"/>
      <c r="B46" s="25"/>
      <c r="C46" s="25"/>
      <c r="D46" s="26"/>
      <c r="E46" s="25"/>
    </row>
    <row r="47" spans="1:5" x14ac:dyDescent="0.2">
      <c r="A47" s="25"/>
      <c r="B47" s="25"/>
      <c r="C47" s="25"/>
      <c r="D47" s="26"/>
      <c r="E47" s="25"/>
    </row>
    <row r="48" spans="1:5" x14ac:dyDescent="0.2">
      <c r="A48" s="25"/>
      <c r="B48" s="25"/>
      <c r="C48" s="25"/>
      <c r="D48" s="26"/>
      <c r="E48" s="25"/>
    </row>
    <row r="49" spans="1:5" x14ac:dyDescent="0.2">
      <c r="A49" s="25"/>
      <c r="B49" s="25"/>
      <c r="C49" s="25"/>
      <c r="D49" s="26"/>
      <c r="E49" s="27"/>
    </row>
    <row r="50" spans="1:5" x14ac:dyDescent="0.2">
      <c r="A50" s="25"/>
      <c r="B50" s="25"/>
      <c r="C50" s="25"/>
      <c r="D50" s="26"/>
      <c r="E50" s="27"/>
    </row>
    <row r="51" spans="1:5" x14ac:dyDescent="0.2">
      <c r="A51" s="25"/>
      <c r="B51" s="25"/>
      <c r="C51" s="25"/>
      <c r="D51" s="26"/>
      <c r="E51" s="27"/>
    </row>
    <row r="52" spans="1:5" x14ac:dyDescent="0.2">
      <c r="A52" s="25"/>
      <c r="B52" s="25"/>
      <c r="C52" s="25"/>
      <c r="D52" s="26"/>
      <c r="E52" s="27"/>
    </row>
    <row r="53" spans="1:5" x14ac:dyDescent="0.2">
      <c r="A53" s="25"/>
      <c r="B53" s="25"/>
      <c r="C53" s="25"/>
      <c r="D53" s="26"/>
      <c r="E53" s="25"/>
    </row>
    <row r="54" spans="1:5" x14ac:dyDescent="0.2">
      <c r="A54" s="25"/>
      <c r="B54" s="25"/>
      <c r="C54" s="25"/>
      <c r="D54" s="26"/>
      <c r="E54" s="25"/>
    </row>
    <row r="55" spans="1:5" x14ac:dyDescent="0.2">
      <c r="A55" s="25"/>
      <c r="B55" s="25"/>
      <c r="C55" s="25"/>
      <c r="D55" s="26"/>
      <c r="E55" s="25"/>
    </row>
    <row r="56" spans="1:5" x14ac:dyDescent="0.2">
      <c r="A56" s="25"/>
      <c r="B56" s="25"/>
      <c r="C56" s="25"/>
      <c r="D56" s="26"/>
      <c r="E56" s="25"/>
    </row>
    <row r="57" spans="1:5" x14ac:dyDescent="0.2">
      <c r="A57" s="25"/>
      <c r="B57" s="25"/>
      <c r="C57" s="25"/>
      <c r="D57" s="26"/>
      <c r="E57" s="27"/>
    </row>
    <row r="58" spans="1:5" x14ac:dyDescent="0.2">
      <c r="A58" s="25"/>
      <c r="B58" s="25"/>
      <c r="C58" s="25"/>
      <c r="D58" s="26"/>
      <c r="E58" s="27"/>
    </row>
    <row r="59" spans="1:5" x14ac:dyDescent="0.2">
      <c r="A59" s="25"/>
      <c r="B59" s="25"/>
      <c r="C59" s="25"/>
      <c r="D59" s="26"/>
      <c r="E59" s="25"/>
    </row>
    <row r="60" spans="1:5" x14ac:dyDescent="0.2">
      <c r="A60" s="25"/>
      <c r="B60" s="25"/>
      <c r="C60" s="25"/>
      <c r="D60" s="26"/>
      <c r="E60" s="28"/>
    </row>
    <row r="61" spans="1:5" x14ac:dyDescent="0.2">
      <c r="A61" s="25"/>
      <c r="B61" s="25"/>
      <c r="C61" s="25"/>
      <c r="D61" s="26"/>
      <c r="E61" s="29"/>
    </row>
    <row r="62" spans="1:5" x14ac:dyDescent="0.2">
      <c r="A62" s="25"/>
      <c r="B62" s="25"/>
      <c r="C62" s="25"/>
      <c r="D62" s="26"/>
      <c r="E62" s="28"/>
    </row>
    <row r="63" spans="1:5" x14ac:dyDescent="0.2">
      <c r="A63" s="24"/>
      <c r="B63" s="24"/>
      <c r="C63" s="24"/>
      <c r="D63" s="24"/>
      <c r="E63" s="29"/>
    </row>
    <row r="64" spans="1:5" x14ac:dyDescent="0.2">
      <c r="A64" s="24"/>
      <c r="B64" s="24"/>
      <c r="C64" s="24"/>
      <c r="D64" s="24"/>
      <c r="E64" s="25"/>
    </row>
    <row r="65" spans="1:5" x14ac:dyDescent="0.2">
      <c r="A65" s="24"/>
      <c r="B65" s="24"/>
      <c r="C65" s="24"/>
      <c r="D65" s="24"/>
      <c r="E65" s="25"/>
    </row>
    <row r="66" spans="1:5" x14ac:dyDescent="0.2">
      <c r="A66" s="24"/>
      <c r="B66" s="24"/>
      <c r="C66" s="24"/>
      <c r="D66" s="24"/>
      <c r="E66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view="pageBreakPreview" zoomScale="145" zoomScaleNormal="100" zoomScaleSheetLayoutView="14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5" width="15.7109375" style="17" customWidth="1"/>
    <col min="6" max="6" width="13" style="18" bestFit="1" customWidth="1"/>
    <col min="7" max="7" width="10.85546875" style="18" bestFit="1" customWidth="1"/>
    <col min="8" max="8" width="9.140625" style="12"/>
  </cols>
  <sheetData>
    <row r="1" spans="1:7" x14ac:dyDescent="0.2">
      <c r="A1" s="55" t="s">
        <v>76</v>
      </c>
      <c r="B1" s="55"/>
      <c r="C1" s="55"/>
    </row>
    <row r="3" spans="1:7" x14ac:dyDescent="0.2">
      <c r="A3" s="1" t="s">
        <v>29</v>
      </c>
      <c r="B3" s="56" t="s">
        <v>77</v>
      </c>
      <c r="C3" s="57"/>
    </row>
    <row r="4" spans="1:7" x14ac:dyDescent="0.2">
      <c r="A4" s="1" t="s">
        <v>30</v>
      </c>
      <c r="B4" s="58" t="s">
        <v>78</v>
      </c>
      <c r="C4" s="58"/>
    </row>
    <row r="5" spans="1:7" x14ac:dyDescent="0.2">
      <c r="A5" s="1" t="s">
        <v>31</v>
      </c>
      <c r="B5" s="59" t="s">
        <v>144</v>
      </c>
      <c r="C5" s="58"/>
    </row>
    <row r="6" spans="1:7" x14ac:dyDescent="0.2">
      <c r="A6" s="1" t="s">
        <v>32</v>
      </c>
      <c r="B6" s="58" t="s">
        <v>79</v>
      </c>
      <c r="C6" s="58"/>
    </row>
    <row r="7" spans="1:7" x14ac:dyDescent="0.2">
      <c r="A7" s="1" t="s">
        <v>33</v>
      </c>
      <c r="B7" s="60" t="s">
        <v>143</v>
      </c>
      <c r="C7" s="61"/>
    </row>
    <row r="8" spans="1:7" x14ac:dyDescent="0.2">
      <c r="A8" s="1" t="s">
        <v>34</v>
      </c>
      <c r="B8" s="62">
        <v>45586</v>
      </c>
      <c r="C8" s="58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90</v>
      </c>
    </row>
    <row r="13" spans="1:7" x14ac:dyDescent="0.2">
      <c r="A13" s="1" t="s">
        <v>37</v>
      </c>
      <c r="B13" s="4" t="s">
        <v>0</v>
      </c>
      <c r="C13" s="9">
        <f>'TesGer - Set'!D1</f>
        <v>8143425.8099999996</v>
      </c>
      <c r="F13" s="17"/>
    </row>
    <row r="14" spans="1:7" x14ac:dyDescent="0.2">
      <c r="A14" s="1" t="s">
        <v>38</v>
      </c>
      <c r="B14" s="4" t="s">
        <v>1</v>
      </c>
      <c r="C14" s="9">
        <f>'TesGer - Set'!D2</f>
        <v>1831986.71</v>
      </c>
      <c r="F14" s="17"/>
    </row>
    <row r="15" spans="1:7" x14ac:dyDescent="0.2">
      <c r="A15" s="1" t="s">
        <v>39</v>
      </c>
      <c r="B15" s="4" t="s">
        <v>88</v>
      </c>
      <c r="C15" s="9">
        <f>'TesGer - Set'!D3</f>
        <v>1294037.76</v>
      </c>
      <c r="F15" s="17"/>
    </row>
    <row r="16" spans="1:7" ht="51" x14ac:dyDescent="0.2">
      <c r="A16" s="5" t="s">
        <v>40</v>
      </c>
      <c r="B16" s="4" t="s">
        <v>92</v>
      </c>
      <c r="C16" s="39">
        <v>0</v>
      </c>
      <c r="E16" s="21"/>
      <c r="F16" s="63" t="s">
        <v>123</v>
      </c>
      <c r="G16" s="64"/>
    </row>
    <row r="17" spans="1:9" x14ac:dyDescent="0.2">
      <c r="A17" s="51" t="s">
        <v>67</v>
      </c>
      <c r="B17" s="51"/>
      <c r="C17" s="9">
        <f>SUM(C13:C16)</f>
        <v>11269450.279999999</v>
      </c>
      <c r="D17" s="17">
        <f>'TesGer - Set'!E3</f>
        <v>11269450.279999999</v>
      </c>
      <c r="E17" s="17">
        <f>+D17-C17</f>
        <v>0</v>
      </c>
      <c r="F17" s="19">
        <v>11269450.279999999</v>
      </c>
      <c r="G17" s="19">
        <f>+C17-F17</f>
        <v>0</v>
      </c>
      <c r="H17" s="18"/>
    </row>
    <row r="18" spans="1:9" x14ac:dyDescent="0.2">
      <c r="F18" s="43"/>
      <c r="G18" s="42"/>
      <c r="H18" s="41"/>
    </row>
    <row r="19" spans="1:9" x14ac:dyDescent="0.2">
      <c r="A19" s="3" t="s">
        <v>68</v>
      </c>
      <c r="F19" s="44"/>
      <c r="G19" s="45"/>
      <c r="H19" s="40"/>
    </row>
    <row r="20" spans="1:9" x14ac:dyDescent="0.2">
      <c r="F20" s="44"/>
      <c r="G20" s="45"/>
      <c r="H20" s="41"/>
      <c r="I20" s="46"/>
    </row>
    <row r="21" spans="1:9" x14ac:dyDescent="0.2">
      <c r="A21" s="2" t="s">
        <v>35</v>
      </c>
      <c r="B21" s="2" t="s">
        <v>36</v>
      </c>
      <c r="C21" s="10" t="s">
        <v>89</v>
      </c>
      <c r="F21" s="44"/>
      <c r="G21" s="44"/>
      <c r="H21" s="47"/>
      <c r="I21" s="46"/>
    </row>
    <row r="22" spans="1:9" x14ac:dyDescent="0.2">
      <c r="A22" s="1" t="s">
        <v>37</v>
      </c>
      <c r="B22" s="1" t="s">
        <v>2</v>
      </c>
      <c r="C22" s="8">
        <f>'TesGer - Set'!D4</f>
        <v>302.47000000000003</v>
      </c>
      <c r="F22" s="17"/>
    </row>
    <row r="23" spans="1:9" x14ac:dyDescent="0.2">
      <c r="A23" s="1" t="s">
        <v>38</v>
      </c>
      <c r="B23" s="1" t="s">
        <v>3</v>
      </c>
      <c r="C23" s="8">
        <f>'TesGer - Set'!D5</f>
        <v>487585.24</v>
      </c>
      <c r="F23" s="17"/>
    </row>
    <row r="24" spans="1:9" x14ac:dyDescent="0.2">
      <c r="A24" s="1" t="s">
        <v>39</v>
      </c>
      <c r="B24" s="1" t="s">
        <v>4</v>
      </c>
      <c r="C24" s="8">
        <f>'TesGer - Set'!D6</f>
        <v>87232.68</v>
      </c>
      <c r="F24" s="17"/>
    </row>
    <row r="25" spans="1:9" x14ac:dyDescent="0.2">
      <c r="A25" s="1" t="s">
        <v>40</v>
      </c>
      <c r="B25" s="1" t="s">
        <v>5</v>
      </c>
      <c r="C25" s="8">
        <f>'TesGer - Set'!D7</f>
        <v>521817.41</v>
      </c>
      <c r="F25" s="17"/>
    </row>
    <row r="26" spans="1:9" x14ac:dyDescent="0.2">
      <c r="A26" s="1" t="s">
        <v>41</v>
      </c>
      <c r="B26" s="1" t="s">
        <v>6</v>
      </c>
      <c r="C26" s="8">
        <f>'TesGer - Set'!D8</f>
        <v>71891.91</v>
      </c>
      <c r="F26" s="17"/>
    </row>
    <row r="27" spans="1:9" x14ac:dyDescent="0.2">
      <c r="A27" s="1" t="s">
        <v>42</v>
      </c>
      <c r="B27" s="1" t="s">
        <v>64</v>
      </c>
      <c r="C27" s="8">
        <f>'TesGer - Set'!D9</f>
        <v>39586.93</v>
      </c>
      <c r="F27" s="17"/>
    </row>
    <row r="28" spans="1:9" x14ac:dyDescent="0.2">
      <c r="A28" s="1" t="s">
        <v>43</v>
      </c>
      <c r="B28" s="1" t="s">
        <v>7</v>
      </c>
      <c r="C28" s="8">
        <f>'TesGer - Set'!D10</f>
        <v>182667.35</v>
      </c>
      <c r="F28" s="17"/>
    </row>
    <row r="29" spans="1:9" x14ac:dyDescent="0.2">
      <c r="A29" s="1" t="s">
        <v>44</v>
      </c>
      <c r="B29" s="1" t="s">
        <v>8</v>
      </c>
      <c r="C29" s="8">
        <f>'TesGer - Set'!D11</f>
        <v>85197.97</v>
      </c>
      <c r="F29" s="17"/>
    </row>
    <row r="30" spans="1:9" x14ac:dyDescent="0.2">
      <c r="A30" s="1" t="s">
        <v>45</v>
      </c>
      <c r="B30" s="1" t="s">
        <v>9</v>
      </c>
      <c r="C30" s="8">
        <f>'TesGer - Set'!D12</f>
        <v>26021.81</v>
      </c>
      <c r="F30" s="17"/>
    </row>
    <row r="31" spans="1:9" x14ac:dyDescent="0.2">
      <c r="A31" s="1" t="s">
        <v>46</v>
      </c>
      <c r="B31" s="1" t="s">
        <v>10</v>
      </c>
      <c r="C31" s="8">
        <f>'TesGer - Set'!D13</f>
        <v>61145.27</v>
      </c>
      <c r="F31" s="17"/>
    </row>
    <row r="32" spans="1:9" x14ac:dyDescent="0.2">
      <c r="A32" s="1" t="s">
        <v>47</v>
      </c>
      <c r="B32" s="1" t="s">
        <v>11</v>
      </c>
      <c r="C32" s="8">
        <f>'TesGer - Set'!D14</f>
        <v>1531.82</v>
      </c>
      <c r="F32" s="17"/>
    </row>
    <row r="33" spans="1:7" x14ac:dyDescent="0.2">
      <c r="A33" s="1" t="s">
        <v>48</v>
      </c>
      <c r="B33" s="1" t="s">
        <v>12</v>
      </c>
      <c r="C33" s="8">
        <f>'TesGer - Set'!D15</f>
        <v>10138.629999999999</v>
      </c>
      <c r="F33" s="17"/>
    </row>
    <row r="34" spans="1:7" ht="63.75" x14ac:dyDescent="0.2">
      <c r="A34" s="5" t="s">
        <v>49</v>
      </c>
      <c r="B34" s="6" t="s">
        <v>93</v>
      </c>
      <c r="C34" s="9">
        <f>'TesGer - Set'!D16</f>
        <v>47585.29</v>
      </c>
      <c r="F34" s="17"/>
    </row>
    <row r="35" spans="1:7" x14ac:dyDescent="0.2">
      <c r="A35" s="1" t="s">
        <v>50</v>
      </c>
      <c r="B35" s="1" t="s">
        <v>13</v>
      </c>
      <c r="C35" s="8">
        <f>'TesGer - Set'!D17</f>
        <v>272317.26</v>
      </c>
      <c r="F35" s="17"/>
    </row>
    <row r="36" spans="1:7" x14ac:dyDescent="0.2">
      <c r="A36" s="1" t="s">
        <v>51</v>
      </c>
      <c r="B36" s="1" t="s">
        <v>83</v>
      </c>
      <c r="C36" s="8">
        <f>'TesGer - Set'!D18</f>
        <v>389160.63</v>
      </c>
      <c r="F36" s="17"/>
    </row>
    <row r="37" spans="1:7" x14ac:dyDescent="0.2">
      <c r="A37" s="1" t="s">
        <v>52</v>
      </c>
      <c r="B37" s="1" t="s">
        <v>14</v>
      </c>
      <c r="C37" s="8">
        <f>'TesGer - Set'!D19</f>
        <v>1825.54</v>
      </c>
      <c r="F37" s="17"/>
    </row>
    <row r="38" spans="1:7" ht="25.5" x14ac:dyDescent="0.2">
      <c r="A38" s="5" t="s">
        <v>53</v>
      </c>
      <c r="B38" s="11" t="s">
        <v>65</v>
      </c>
      <c r="C38" s="9">
        <f>'TesGer - Set'!D20</f>
        <v>113161.31</v>
      </c>
      <c r="F38" s="17"/>
    </row>
    <row r="39" spans="1:7" x14ac:dyDescent="0.2">
      <c r="A39" s="1" t="s">
        <v>54</v>
      </c>
      <c r="B39" s="1" t="s">
        <v>15</v>
      </c>
      <c r="C39" s="8">
        <f>'TesGer - Set'!D21</f>
        <v>110946.4</v>
      </c>
      <c r="F39" s="17"/>
    </row>
    <row r="40" spans="1:7" x14ac:dyDescent="0.2">
      <c r="A40" s="1" t="s">
        <v>55</v>
      </c>
      <c r="B40" s="1" t="s">
        <v>16</v>
      </c>
      <c r="C40" s="8">
        <f>'TesGer - Set'!D22</f>
        <v>0</v>
      </c>
      <c r="F40" s="17"/>
    </row>
    <row r="41" spans="1:7" x14ac:dyDescent="0.2">
      <c r="A41" s="1" t="s">
        <v>56</v>
      </c>
      <c r="B41" s="1" t="s">
        <v>17</v>
      </c>
      <c r="C41" s="8">
        <f>'TesGer - Set'!D23</f>
        <v>0</v>
      </c>
      <c r="F41" s="17"/>
    </row>
    <row r="42" spans="1:7" x14ac:dyDescent="0.2">
      <c r="A42" s="1" t="s">
        <v>57</v>
      </c>
      <c r="B42" s="1" t="s">
        <v>18</v>
      </c>
      <c r="C42" s="8">
        <f>'TesGer - Set'!D24</f>
        <v>0</v>
      </c>
      <c r="F42" s="17"/>
    </row>
    <row r="43" spans="1:7" x14ac:dyDescent="0.2">
      <c r="A43" s="1" t="s">
        <v>58</v>
      </c>
      <c r="B43" s="1" t="s">
        <v>19</v>
      </c>
      <c r="C43" s="8">
        <f>'TesGer - Set'!D25</f>
        <v>0</v>
      </c>
      <c r="F43" s="17"/>
    </row>
    <row r="44" spans="1:7" x14ac:dyDescent="0.2">
      <c r="A44" s="1" t="s">
        <v>59</v>
      </c>
      <c r="B44" s="1" t="s">
        <v>20</v>
      </c>
      <c r="C44" s="8">
        <f>'TesGer - Set'!D26</f>
        <v>0</v>
      </c>
      <c r="F44" s="17"/>
    </row>
    <row r="45" spans="1:7" x14ac:dyDescent="0.2">
      <c r="A45" s="1" t="s">
        <v>60</v>
      </c>
      <c r="B45" s="1" t="s">
        <v>66</v>
      </c>
      <c r="C45" s="8">
        <f>'TesGer - Set'!D27</f>
        <v>85235.66</v>
      </c>
      <c r="F45" s="17"/>
    </row>
    <row r="46" spans="1:7" x14ac:dyDescent="0.2">
      <c r="A46" s="1" t="s">
        <v>61</v>
      </c>
      <c r="B46" s="1" t="s">
        <v>21</v>
      </c>
      <c r="C46" s="8">
        <v>0</v>
      </c>
      <c r="F46" s="17"/>
    </row>
    <row r="47" spans="1:7" x14ac:dyDescent="0.2">
      <c r="A47" s="1" t="s">
        <v>62</v>
      </c>
      <c r="B47" s="1" t="s">
        <v>22</v>
      </c>
      <c r="C47" s="8">
        <f>'TesGer - Set'!D28</f>
        <v>1462259.19</v>
      </c>
      <c r="F47" s="50" t="s">
        <v>123</v>
      </c>
      <c r="G47" s="50"/>
    </row>
    <row r="48" spans="1:7" x14ac:dyDescent="0.2">
      <c r="A48" s="51" t="s">
        <v>67</v>
      </c>
      <c r="B48" s="51"/>
      <c r="C48" s="9">
        <f>SUM(C22:C47)</f>
        <v>4057610.77</v>
      </c>
      <c r="D48" s="17">
        <f>'TesGer - Set'!E28</f>
        <v>4057610.77</v>
      </c>
      <c r="E48" s="17">
        <f>+D48-C48</f>
        <v>0</v>
      </c>
      <c r="F48" s="19">
        <v>4057610.77</v>
      </c>
      <c r="G48" s="19">
        <f>+C48-F48</f>
        <v>0</v>
      </c>
    </row>
    <row r="49" spans="1:8" x14ac:dyDescent="0.2">
      <c r="H49" s="18"/>
    </row>
    <row r="50" spans="1:8" x14ac:dyDescent="0.2">
      <c r="A50" s="3" t="s">
        <v>82</v>
      </c>
      <c r="H50" s="18"/>
    </row>
    <row r="52" spans="1:8" x14ac:dyDescent="0.2">
      <c r="A52" s="2" t="s">
        <v>35</v>
      </c>
      <c r="B52" s="2" t="s">
        <v>36</v>
      </c>
      <c r="C52" s="10" t="s">
        <v>89</v>
      </c>
    </row>
    <row r="53" spans="1:8" x14ac:dyDescent="0.2">
      <c r="A53" s="1" t="s">
        <v>37</v>
      </c>
      <c r="B53" s="1" t="s">
        <v>23</v>
      </c>
      <c r="C53" s="8">
        <f>'TesGer - Set'!D29</f>
        <v>0</v>
      </c>
      <c r="F53" s="17"/>
    </row>
    <row r="54" spans="1:8" x14ac:dyDescent="0.2">
      <c r="A54" s="1" t="s">
        <v>38</v>
      </c>
      <c r="B54" s="1" t="s">
        <v>24</v>
      </c>
      <c r="C54" s="8">
        <v>0</v>
      </c>
      <c r="F54" s="17"/>
    </row>
    <row r="55" spans="1:8" x14ac:dyDescent="0.2">
      <c r="A55" s="1" t="s">
        <v>39</v>
      </c>
      <c r="B55" s="1" t="s">
        <v>63</v>
      </c>
      <c r="C55" s="8">
        <v>0</v>
      </c>
      <c r="F55" s="17"/>
    </row>
    <row r="56" spans="1:8" x14ac:dyDescent="0.2">
      <c r="A56" s="1" t="s">
        <v>40</v>
      </c>
      <c r="B56" s="1" t="s">
        <v>25</v>
      </c>
      <c r="C56" s="8">
        <v>0</v>
      </c>
      <c r="F56" s="17"/>
    </row>
    <row r="57" spans="1:8" x14ac:dyDescent="0.2">
      <c r="A57" s="1" t="s">
        <v>41</v>
      </c>
      <c r="B57" s="1" t="s">
        <v>26</v>
      </c>
      <c r="C57" s="8">
        <f>'TesGer - Set'!D30</f>
        <v>4596.16</v>
      </c>
      <c r="F57" s="50" t="s">
        <v>123</v>
      </c>
      <c r="G57" s="50"/>
    </row>
    <row r="58" spans="1:8" x14ac:dyDescent="0.2">
      <c r="A58" s="51" t="s">
        <v>67</v>
      </c>
      <c r="B58" s="51"/>
      <c r="C58" s="9">
        <f>SUM(C53:C57)</f>
        <v>4596.16</v>
      </c>
      <c r="D58" s="17">
        <f>'TesGer - Set'!E30</f>
        <v>4596.16</v>
      </c>
      <c r="E58" s="17">
        <f>+C58-D58</f>
        <v>0</v>
      </c>
      <c r="F58" s="19">
        <v>4596.16</v>
      </c>
      <c r="G58" s="19">
        <f>+C58-F58</f>
        <v>0</v>
      </c>
    </row>
    <row r="60" spans="1:8" x14ac:dyDescent="0.2">
      <c r="A60" s="3" t="s">
        <v>69</v>
      </c>
    </row>
    <row r="62" spans="1:8" x14ac:dyDescent="0.2">
      <c r="A62" s="2" t="s">
        <v>35</v>
      </c>
      <c r="B62" s="2" t="s">
        <v>36</v>
      </c>
      <c r="C62" s="10" t="s">
        <v>90</v>
      </c>
    </row>
    <row r="63" spans="1:8" x14ac:dyDescent="0.2">
      <c r="A63" s="1" t="s">
        <v>37</v>
      </c>
      <c r="B63" s="1" t="s">
        <v>27</v>
      </c>
      <c r="C63" s="8">
        <f>'TesGer - Set'!D49</f>
        <v>0</v>
      </c>
    </row>
    <row r="64" spans="1:8" x14ac:dyDescent="0.2">
      <c r="A64" s="1" t="s">
        <v>38</v>
      </c>
      <c r="B64" s="1" t="s">
        <v>28</v>
      </c>
      <c r="C64" s="8">
        <v>0</v>
      </c>
      <c r="F64" s="50" t="s">
        <v>123</v>
      </c>
      <c r="G64" s="50"/>
    </row>
    <row r="65" spans="1:7" x14ac:dyDescent="0.2">
      <c r="A65" s="51" t="s">
        <v>67</v>
      </c>
      <c r="B65" s="51"/>
      <c r="C65" s="9">
        <f>SUM(C63:C64)</f>
        <v>0</v>
      </c>
      <c r="D65" s="17">
        <f>'TesGer - Set'!E49</f>
        <v>0</v>
      </c>
      <c r="E65" s="17">
        <f>+C65-D65</f>
        <v>0</v>
      </c>
      <c r="F65" s="19"/>
      <c r="G65" s="19">
        <f>+C65-F65</f>
        <v>0</v>
      </c>
    </row>
    <row r="67" spans="1:7" x14ac:dyDescent="0.2">
      <c r="A67" s="3" t="s">
        <v>70</v>
      </c>
    </row>
    <row r="69" spans="1:7" x14ac:dyDescent="0.2">
      <c r="A69" s="2" t="s">
        <v>35</v>
      </c>
      <c r="B69" s="2" t="s">
        <v>36</v>
      </c>
      <c r="C69" s="10" t="s">
        <v>90</v>
      </c>
    </row>
    <row r="70" spans="1:7" x14ac:dyDescent="0.2">
      <c r="A70" s="1" t="s">
        <v>37</v>
      </c>
      <c r="B70" s="1" t="s">
        <v>71</v>
      </c>
      <c r="C70" s="8">
        <f>'TesGer - Set'!D31</f>
        <v>11202389.16</v>
      </c>
      <c r="F70" s="17"/>
    </row>
    <row r="71" spans="1:7" x14ac:dyDescent="0.2">
      <c r="A71" s="1" t="s">
        <v>38</v>
      </c>
      <c r="B71" s="1" t="s">
        <v>72</v>
      </c>
      <c r="C71" s="8">
        <f>'TesGer - Set'!D32</f>
        <v>4230973.1100000003</v>
      </c>
      <c r="F71" s="17"/>
    </row>
    <row r="72" spans="1:7" x14ac:dyDescent="0.2">
      <c r="A72" s="1" t="s">
        <v>39</v>
      </c>
      <c r="B72" s="1" t="s">
        <v>74</v>
      </c>
      <c r="C72" s="8">
        <f>'TesGer - Set'!D33</f>
        <v>88758</v>
      </c>
      <c r="F72" s="17"/>
    </row>
    <row r="73" spans="1:7" x14ac:dyDescent="0.2">
      <c r="A73" s="1" t="s">
        <v>40</v>
      </c>
      <c r="B73" s="1" t="s">
        <v>84</v>
      </c>
      <c r="C73" s="8">
        <v>0</v>
      </c>
      <c r="F73" s="17"/>
    </row>
    <row r="74" spans="1:7" x14ac:dyDescent="0.2">
      <c r="A74" s="51" t="s">
        <v>67</v>
      </c>
      <c r="B74" s="51"/>
      <c r="C74" s="9">
        <f>SUM(C70:C73)</f>
        <v>15522120.27</v>
      </c>
      <c r="D74" s="17">
        <f>'TesGer - Set'!E33</f>
        <v>15522120.27</v>
      </c>
      <c r="E74" s="17">
        <f>+D74-C74</f>
        <v>0</v>
      </c>
    </row>
    <row r="76" spans="1:7" x14ac:dyDescent="0.2">
      <c r="A76" s="3" t="s">
        <v>75</v>
      </c>
    </row>
    <row r="78" spans="1:7" x14ac:dyDescent="0.2">
      <c r="A78" s="2" t="s">
        <v>35</v>
      </c>
      <c r="B78" s="2" t="s">
        <v>36</v>
      </c>
      <c r="C78" s="10" t="s">
        <v>90</v>
      </c>
    </row>
    <row r="79" spans="1:7" x14ac:dyDescent="0.2">
      <c r="A79" s="1" t="s">
        <v>37</v>
      </c>
      <c r="B79" s="1" t="s">
        <v>85</v>
      </c>
      <c r="C79" s="8">
        <v>0</v>
      </c>
    </row>
    <row r="80" spans="1:7" x14ac:dyDescent="0.2">
      <c r="A80" s="1" t="s">
        <v>38</v>
      </c>
      <c r="B80" s="1" t="s">
        <v>86</v>
      </c>
      <c r="C80" s="8">
        <v>0</v>
      </c>
    </row>
    <row r="81" spans="1:3" x14ac:dyDescent="0.2">
      <c r="A81" s="1" t="s">
        <v>39</v>
      </c>
      <c r="B81" s="1" t="s">
        <v>87</v>
      </c>
      <c r="C81" s="8">
        <v>0</v>
      </c>
    </row>
    <row r="82" spans="1:3" x14ac:dyDescent="0.2">
      <c r="A82" s="1" t="s">
        <v>40</v>
      </c>
      <c r="B82" s="1" t="s">
        <v>73</v>
      </c>
      <c r="C82" s="8">
        <v>0</v>
      </c>
    </row>
    <row r="83" spans="1:3" x14ac:dyDescent="0.2">
      <c r="A83" s="51" t="s">
        <v>67</v>
      </c>
      <c r="B83" s="51"/>
      <c r="C83" s="9">
        <f>SUM(C79:C82)</f>
        <v>0</v>
      </c>
    </row>
    <row r="84" spans="1:3" x14ac:dyDescent="0.2">
      <c r="A84" s="52" t="s">
        <v>94</v>
      </c>
      <c r="B84" s="52"/>
      <c r="C84" s="52"/>
    </row>
    <row r="85" spans="1:3" x14ac:dyDescent="0.2">
      <c r="A85" s="53"/>
      <c r="B85" s="54"/>
      <c r="C85" s="54"/>
    </row>
    <row r="86" spans="1:3" x14ac:dyDescent="0.2">
      <c r="A86" s="49"/>
      <c r="B86" s="49"/>
      <c r="C86" s="49"/>
    </row>
  </sheetData>
  <mergeCells count="20">
    <mergeCell ref="A85:C85"/>
    <mergeCell ref="A86:C86"/>
    <mergeCell ref="A58:B58"/>
    <mergeCell ref="F64:G64"/>
    <mergeCell ref="A65:B65"/>
    <mergeCell ref="A74:B74"/>
    <mergeCell ref="A83:B83"/>
    <mergeCell ref="A84:C8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pageSetUpPr fitToPage="1"/>
  </sheetPr>
  <dimension ref="A1:M66"/>
  <sheetViews>
    <sheetView workbookViewId="0">
      <selection activeCell="E4" sqref="E4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7" customWidth="1"/>
    <col min="4" max="4" width="12.28515625" style="12" bestFit="1" customWidth="1"/>
    <col min="5" max="5" width="16.42578125" style="12" customWidth="1"/>
    <col min="6" max="8" width="9.140625" style="12"/>
  </cols>
  <sheetData>
    <row r="1" spans="1:3" x14ac:dyDescent="0.2">
      <c r="A1" s="55" t="s">
        <v>80</v>
      </c>
      <c r="B1" s="55"/>
      <c r="C1" s="55"/>
    </row>
    <row r="3" spans="1:3" x14ac:dyDescent="0.2">
      <c r="A3" s="1" t="s">
        <v>29</v>
      </c>
      <c r="B3" s="56" t="s">
        <v>77</v>
      </c>
      <c r="C3" s="57"/>
    </row>
    <row r="4" spans="1:3" x14ac:dyDescent="0.2">
      <c r="A4" s="1" t="s">
        <v>30</v>
      </c>
      <c r="B4" s="58" t="s">
        <v>78</v>
      </c>
      <c r="C4" s="58"/>
    </row>
    <row r="5" spans="1:3" x14ac:dyDescent="0.2">
      <c r="A5" s="1" t="s">
        <v>31</v>
      </c>
      <c r="B5" s="59" t="s">
        <v>124</v>
      </c>
      <c r="C5" s="58"/>
    </row>
    <row r="6" spans="1:3" x14ac:dyDescent="0.2">
      <c r="A6" s="1" t="s">
        <v>32</v>
      </c>
      <c r="B6" s="58" t="s">
        <v>79</v>
      </c>
      <c r="C6" s="58"/>
    </row>
    <row r="7" spans="1:3" x14ac:dyDescent="0.2">
      <c r="A7" s="1" t="s">
        <v>33</v>
      </c>
      <c r="B7" s="66" t="s">
        <v>127</v>
      </c>
      <c r="C7" s="66"/>
    </row>
    <row r="8" spans="1:3" x14ac:dyDescent="0.2">
      <c r="A8" s="1" t="s">
        <v>34</v>
      </c>
      <c r="B8" s="67">
        <v>45310</v>
      </c>
      <c r="C8" s="57"/>
    </row>
    <row r="10" spans="1:3" x14ac:dyDescent="0.2">
      <c r="A10" s="3" t="s">
        <v>81</v>
      </c>
    </row>
    <row r="12" spans="1:3" x14ac:dyDescent="0.2">
      <c r="A12" s="2" t="s">
        <v>35</v>
      </c>
      <c r="B12" s="2" t="s">
        <v>36</v>
      </c>
      <c r="C12" s="10" t="s">
        <v>89</v>
      </c>
    </row>
    <row r="13" spans="1:3" x14ac:dyDescent="0.2">
      <c r="A13" s="1" t="s">
        <v>37</v>
      </c>
      <c r="B13" s="4" t="s">
        <v>0</v>
      </c>
      <c r="C13" s="9">
        <f>'TesGer-Restos'!D1</f>
        <v>928610.82</v>
      </c>
    </row>
    <row r="14" spans="1:3" x14ac:dyDescent="0.2">
      <c r="A14" s="1" t="s">
        <v>38</v>
      </c>
      <c r="B14" s="4" t="s">
        <v>1</v>
      </c>
      <c r="C14" s="9">
        <f>'TesGer-Restos'!D2</f>
        <v>20463.59</v>
      </c>
    </row>
    <row r="15" spans="1:3" x14ac:dyDescent="0.2">
      <c r="A15" s="1" t="s">
        <v>39</v>
      </c>
      <c r="B15" s="4" t="s">
        <v>88</v>
      </c>
      <c r="C15" s="9">
        <f>'TesGer-Restos'!D3</f>
        <v>38750.94</v>
      </c>
    </row>
    <row r="16" spans="1:3" ht="51" x14ac:dyDescent="0.2">
      <c r="A16" s="5" t="s">
        <v>40</v>
      </c>
      <c r="B16" s="4" t="s">
        <v>91</v>
      </c>
      <c r="C16" s="9">
        <v>0</v>
      </c>
    </row>
    <row r="17" spans="1:13" ht="15" x14ac:dyDescent="0.25">
      <c r="A17" s="51" t="s">
        <v>67</v>
      </c>
      <c r="B17" s="51"/>
      <c r="C17" s="9">
        <f>SUM(C13:C16)</f>
        <v>987825.34999999986</v>
      </c>
      <c r="D17" s="12">
        <v>987825.35</v>
      </c>
      <c r="E17" s="12">
        <f>+C17-D17</f>
        <v>0</v>
      </c>
      <c r="G17" s="15" t="s">
        <v>125</v>
      </c>
      <c r="H17" s="15"/>
      <c r="I17" s="16"/>
      <c r="J17" s="16"/>
      <c r="K17" s="16"/>
      <c r="L17" s="16"/>
      <c r="M17" s="16"/>
    </row>
    <row r="19" spans="1:13" x14ac:dyDescent="0.2">
      <c r="A19" s="3" t="s">
        <v>68</v>
      </c>
    </row>
    <row r="21" spans="1:13" x14ac:dyDescent="0.2">
      <c r="A21" s="2" t="s">
        <v>35</v>
      </c>
      <c r="B21" s="2" t="s">
        <v>36</v>
      </c>
      <c r="C21" s="10" t="s">
        <v>89</v>
      </c>
    </row>
    <row r="22" spans="1:13" x14ac:dyDescent="0.2">
      <c r="A22" s="1" t="s">
        <v>37</v>
      </c>
      <c r="B22" s="1" t="s">
        <v>2</v>
      </c>
      <c r="C22" s="9">
        <v>0</v>
      </c>
    </row>
    <row r="23" spans="1:13" x14ac:dyDescent="0.2">
      <c r="A23" s="1" t="s">
        <v>38</v>
      </c>
      <c r="B23" s="1" t="s">
        <v>3</v>
      </c>
      <c r="C23" s="9">
        <v>0</v>
      </c>
    </row>
    <row r="24" spans="1:13" x14ac:dyDescent="0.2">
      <c r="A24" s="1" t="s">
        <v>39</v>
      </c>
      <c r="B24" s="1" t="s">
        <v>4</v>
      </c>
      <c r="C24" s="9">
        <v>0</v>
      </c>
    </row>
    <row r="25" spans="1:13" x14ac:dyDescent="0.2">
      <c r="A25" s="1" t="s">
        <v>40</v>
      </c>
      <c r="B25" s="1" t="s">
        <v>5</v>
      </c>
      <c r="C25" s="9">
        <f>'TesGer-Restos'!D4</f>
        <v>1294155.79</v>
      </c>
    </row>
    <row r="26" spans="1:13" x14ac:dyDescent="0.2">
      <c r="A26" s="1" t="s">
        <v>41</v>
      </c>
      <c r="B26" s="1" t="s">
        <v>6</v>
      </c>
      <c r="C26" s="9">
        <v>0</v>
      </c>
    </row>
    <row r="27" spans="1:13" x14ac:dyDescent="0.2">
      <c r="A27" s="1" t="s">
        <v>42</v>
      </c>
      <c r="B27" s="1" t="s">
        <v>64</v>
      </c>
      <c r="C27" s="9">
        <f>'TesGer-Restos'!D5</f>
        <v>10425.200000000001</v>
      </c>
    </row>
    <row r="28" spans="1:13" x14ac:dyDescent="0.2">
      <c r="A28" s="1" t="s">
        <v>43</v>
      </c>
      <c r="B28" s="1" t="s">
        <v>7</v>
      </c>
      <c r="C28" s="9">
        <f>'TesGer-Restos'!D6</f>
        <v>109810.2</v>
      </c>
    </row>
    <row r="29" spans="1:13" x14ac:dyDescent="0.2">
      <c r="A29" s="1" t="s">
        <v>44</v>
      </c>
      <c r="B29" s="1" t="s">
        <v>8</v>
      </c>
      <c r="C29" s="9">
        <f>'TesGer-Restos'!D7</f>
        <v>80801.279999999999</v>
      </c>
    </row>
    <row r="30" spans="1:13" x14ac:dyDescent="0.2">
      <c r="A30" s="1" t="s">
        <v>45</v>
      </c>
      <c r="B30" s="1" t="s">
        <v>9</v>
      </c>
      <c r="C30" s="9">
        <f>'TesGer-Restos'!D8</f>
        <v>22189.47</v>
      </c>
    </row>
    <row r="31" spans="1:13" x14ac:dyDescent="0.2">
      <c r="A31" s="1" t="s">
        <v>46</v>
      </c>
      <c r="B31" s="1" t="s">
        <v>10</v>
      </c>
      <c r="C31" s="9">
        <f>'TesGer-Restos'!D9</f>
        <v>118892.79</v>
      </c>
    </row>
    <row r="32" spans="1:13" x14ac:dyDescent="0.2">
      <c r="A32" s="1" t="s">
        <v>47</v>
      </c>
      <c r="B32" s="1" t="s">
        <v>11</v>
      </c>
      <c r="C32" s="9">
        <f>'TesGer-Restos'!D10</f>
        <v>24254.61</v>
      </c>
    </row>
    <row r="33" spans="1:5" x14ac:dyDescent="0.2">
      <c r="A33" s="1" t="s">
        <v>48</v>
      </c>
      <c r="B33" s="1" t="s">
        <v>12</v>
      </c>
      <c r="C33" s="9">
        <f>'TesGer-Restos'!D11</f>
        <v>27981.7</v>
      </c>
    </row>
    <row r="34" spans="1:5" ht="63.75" x14ac:dyDescent="0.2">
      <c r="A34" s="5" t="s">
        <v>49</v>
      </c>
      <c r="B34" s="6" t="s">
        <v>93</v>
      </c>
      <c r="C34" s="9">
        <f>'TesGer-Restos'!D12</f>
        <v>77014.28</v>
      </c>
    </row>
    <row r="35" spans="1:5" x14ac:dyDescent="0.2">
      <c r="A35" s="1" t="s">
        <v>50</v>
      </c>
      <c r="B35" s="1" t="s">
        <v>13</v>
      </c>
      <c r="C35" s="9">
        <f>'TesGer-Restos'!D13</f>
        <v>100327.17</v>
      </c>
    </row>
    <row r="36" spans="1:5" x14ac:dyDescent="0.2">
      <c r="A36" s="1" t="s">
        <v>51</v>
      </c>
      <c r="B36" s="1" t="s">
        <v>83</v>
      </c>
      <c r="C36" s="9">
        <f>'TesGer-Restos'!D14</f>
        <v>96400.81</v>
      </c>
    </row>
    <row r="37" spans="1:5" x14ac:dyDescent="0.2">
      <c r="A37" s="1" t="s">
        <v>52</v>
      </c>
      <c r="B37" s="1" t="s">
        <v>14</v>
      </c>
      <c r="C37" s="9">
        <v>0</v>
      </c>
    </row>
    <row r="38" spans="1:5" ht="25.5" x14ac:dyDescent="0.2">
      <c r="A38" s="11" t="s">
        <v>53</v>
      </c>
      <c r="B38" s="11" t="s">
        <v>65</v>
      </c>
      <c r="C38" s="9">
        <f>'TesGer-Restos'!D15</f>
        <v>103071.35</v>
      </c>
    </row>
    <row r="39" spans="1:5" x14ac:dyDescent="0.2">
      <c r="A39" s="1" t="s">
        <v>54</v>
      </c>
      <c r="B39" s="1" t="s">
        <v>15</v>
      </c>
      <c r="C39" s="9">
        <v>0</v>
      </c>
    </row>
    <row r="40" spans="1:5" x14ac:dyDescent="0.2">
      <c r="A40" s="1" t="s">
        <v>55</v>
      </c>
      <c r="B40" s="1" t="s">
        <v>16</v>
      </c>
      <c r="C40" s="9">
        <v>0</v>
      </c>
    </row>
    <row r="41" spans="1:5" x14ac:dyDescent="0.2">
      <c r="A41" s="1" t="s">
        <v>56</v>
      </c>
      <c r="B41" s="1" t="s">
        <v>17</v>
      </c>
      <c r="C41" s="9">
        <v>0</v>
      </c>
    </row>
    <row r="42" spans="1:5" x14ac:dyDescent="0.2">
      <c r="A42" s="1" t="s">
        <v>57</v>
      </c>
      <c r="B42" s="1" t="s">
        <v>18</v>
      </c>
      <c r="C42" s="9">
        <v>0</v>
      </c>
    </row>
    <row r="43" spans="1:5" x14ac:dyDescent="0.2">
      <c r="A43" s="1" t="s">
        <v>58</v>
      </c>
      <c r="B43" s="1" t="s">
        <v>19</v>
      </c>
      <c r="C43" s="9">
        <f>'TesGer-Restos'!D16</f>
        <v>1383.42</v>
      </c>
    </row>
    <row r="44" spans="1:5" x14ac:dyDescent="0.2">
      <c r="A44" s="1" t="s">
        <v>59</v>
      </c>
      <c r="B44" s="1" t="s">
        <v>20</v>
      </c>
      <c r="C44" s="9">
        <v>0</v>
      </c>
    </row>
    <row r="45" spans="1:5" x14ac:dyDescent="0.2">
      <c r="A45" s="1" t="s">
        <v>60</v>
      </c>
      <c r="B45" s="1" t="s">
        <v>66</v>
      </c>
      <c r="C45" s="9">
        <f>'TesGer-Restos'!D17</f>
        <v>306504.88</v>
      </c>
    </row>
    <row r="46" spans="1:5" x14ac:dyDescent="0.2">
      <c r="A46" s="1" t="s">
        <v>61</v>
      </c>
      <c r="B46" s="1" t="s">
        <v>21</v>
      </c>
      <c r="C46" s="9">
        <v>0</v>
      </c>
    </row>
    <row r="47" spans="1:5" x14ac:dyDescent="0.2">
      <c r="A47" s="1" t="s">
        <v>62</v>
      </c>
      <c r="B47" s="1" t="s">
        <v>22</v>
      </c>
      <c r="C47" s="9">
        <f>'TesGer-Restos'!D18</f>
        <v>190818.78</v>
      </c>
    </row>
    <row r="48" spans="1:5" x14ac:dyDescent="0.2">
      <c r="A48" s="51" t="s">
        <v>67</v>
      </c>
      <c r="B48" s="51"/>
      <c r="C48" s="9">
        <f>SUM(C22:C47)</f>
        <v>2564031.73</v>
      </c>
      <c r="D48" s="12">
        <v>2564031.73</v>
      </c>
      <c r="E48" s="12">
        <f>+C48-D48</f>
        <v>0</v>
      </c>
    </row>
    <row r="50" spans="1:5" x14ac:dyDescent="0.2">
      <c r="A50" s="3" t="s">
        <v>82</v>
      </c>
    </row>
    <row r="52" spans="1:5" x14ac:dyDescent="0.2">
      <c r="A52" s="2" t="s">
        <v>35</v>
      </c>
      <c r="B52" s="2" t="s">
        <v>36</v>
      </c>
      <c r="C52" s="10" t="s">
        <v>90</v>
      </c>
    </row>
    <row r="53" spans="1:5" x14ac:dyDescent="0.2">
      <c r="A53" s="1" t="s">
        <v>37</v>
      </c>
      <c r="B53" s="1" t="s">
        <v>23</v>
      </c>
      <c r="C53" s="9">
        <f>'TesGer-Restos'!D19</f>
        <v>1202440.73</v>
      </c>
    </row>
    <row r="54" spans="1:5" x14ac:dyDescent="0.2">
      <c r="A54" s="1" t="s">
        <v>38</v>
      </c>
      <c r="B54" s="1" t="s">
        <v>24</v>
      </c>
      <c r="C54" s="9">
        <v>0</v>
      </c>
    </row>
    <row r="55" spans="1:5" x14ac:dyDescent="0.2">
      <c r="A55" s="1" t="s">
        <v>39</v>
      </c>
      <c r="B55" s="1" t="s">
        <v>63</v>
      </c>
      <c r="C55" s="9">
        <v>0</v>
      </c>
    </row>
    <row r="56" spans="1:5" x14ac:dyDescent="0.2">
      <c r="A56" s="1" t="s">
        <v>40</v>
      </c>
      <c r="B56" s="1" t="s">
        <v>25</v>
      </c>
      <c r="C56" s="9">
        <v>0</v>
      </c>
    </row>
    <row r="57" spans="1:5" x14ac:dyDescent="0.2">
      <c r="A57" s="1" t="s">
        <v>41</v>
      </c>
      <c r="B57" s="1" t="s">
        <v>26</v>
      </c>
      <c r="C57" s="9">
        <f>'TesGer-Restos'!D20</f>
        <v>244709.04</v>
      </c>
    </row>
    <row r="58" spans="1:5" x14ac:dyDescent="0.2">
      <c r="A58" s="51" t="s">
        <v>67</v>
      </c>
      <c r="B58" s="51"/>
      <c r="C58" s="9">
        <f>SUM(C53:C57)</f>
        <v>1447149.77</v>
      </c>
      <c r="D58" s="12">
        <v>1447149.77</v>
      </c>
      <c r="E58" s="12">
        <f>+C58-D58</f>
        <v>0</v>
      </c>
    </row>
    <row r="60" spans="1:5" x14ac:dyDescent="0.2">
      <c r="A60" s="3" t="s">
        <v>69</v>
      </c>
    </row>
    <row r="62" spans="1:5" x14ac:dyDescent="0.2">
      <c r="A62" s="2" t="s">
        <v>35</v>
      </c>
      <c r="B62" s="2" t="s">
        <v>36</v>
      </c>
      <c r="C62" s="10" t="s">
        <v>90</v>
      </c>
    </row>
    <row r="63" spans="1:5" x14ac:dyDescent="0.2">
      <c r="A63" s="1" t="s">
        <v>37</v>
      </c>
      <c r="B63" s="1" t="s">
        <v>27</v>
      </c>
      <c r="C63" s="9">
        <v>0</v>
      </c>
    </row>
    <row r="64" spans="1:5" x14ac:dyDescent="0.2">
      <c r="A64" s="1" t="s">
        <v>38</v>
      </c>
      <c r="B64" s="1" t="s">
        <v>28</v>
      </c>
      <c r="C64" s="9">
        <v>0</v>
      </c>
    </row>
    <row r="65" spans="1:3" x14ac:dyDescent="0.2">
      <c r="A65" s="51" t="s">
        <v>67</v>
      </c>
      <c r="B65" s="51"/>
      <c r="C65" s="9">
        <v>0</v>
      </c>
    </row>
    <row r="66" spans="1:3" x14ac:dyDescent="0.2">
      <c r="A66" s="65" t="s">
        <v>95</v>
      </c>
      <c r="B66" s="65"/>
      <c r="C66" s="65"/>
    </row>
  </sheetData>
  <mergeCells count="12">
    <mergeCell ref="A66:C66"/>
    <mergeCell ref="A65:B65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showGridLines="0" topLeftCell="A4" zoomScale="130" zoomScaleNormal="130" workbookViewId="0">
      <selection activeCell="E35" sqref="E35"/>
    </sheetView>
  </sheetViews>
  <sheetFormatPr defaultRowHeight="11.25" x14ac:dyDescent="0.2"/>
  <cols>
    <col min="1" max="1" width="13.7109375" style="22" customWidth="1"/>
    <col min="2" max="2" width="44.5703125" style="22" customWidth="1"/>
    <col min="3" max="3" width="16" style="22" customWidth="1"/>
    <col min="4" max="4" width="15.85546875" style="22" customWidth="1"/>
    <col min="5" max="5" width="13.42578125" style="23" bestFit="1" customWidth="1"/>
    <col min="6" max="16384" width="9.140625" style="23"/>
  </cols>
  <sheetData>
    <row r="1" spans="1:5" ht="12.75" x14ac:dyDescent="0.2">
      <c r="A1" t="s">
        <v>96</v>
      </c>
      <c r="B1" t="s">
        <v>97</v>
      </c>
      <c r="C1" t="s">
        <v>98</v>
      </c>
      <c r="D1" s="13">
        <v>8143425.8099999996</v>
      </c>
      <c r="E1" s="27"/>
    </row>
    <row r="2" spans="1:5" ht="12.75" x14ac:dyDescent="0.2">
      <c r="A2" t="s">
        <v>96</v>
      </c>
      <c r="B2" t="s">
        <v>97</v>
      </c>
      <c r="C2" t="s">
        <v>99</v>
      </c>
      <c r="D2" s="13">
        <v>1831986.71</v>
      </c>
      <c r="E2" s="27"/>
    </row>
    <row r="3" spans="1:5" ht="12.75" x14ac:dyDescent="0.2">
      <c r="A3" t="s">
        <v>96</v>
      </c>
      <c r="B3" t="s">
        <v>97</v>
      </c>
      <c r="C3" t="s">
        <v>100</v>
      </c>
      <c r="D3" s="13">
        <v>1294037.76</v>
      </c>
      <c r="E3" s="27">
        <f>SUM(D1:D3)</f>
        <v>11269450.279999999</v>
      </c>
    </row>
    <row r="4" spans="1:5" ht="12.75" x14ac:dyDescent="0.2">
      <c r="A4" t="s">
        <v>96</v>
      </c>
      <c r="B4" t="s">
        <v>97</v>
      </c>
      <c r="C4" t="s">
        <v>126</v>
      </c>
      <c r="D4" s="13">
        <v>302.47000000000003</v>
      </c>
      <c r="E4" s="25"/>
    </row>
    <row r="5" spans="1:5" ht="12.75" x14ac:dyDescent="0.2">
      <c r="A5" t="s">
        <v>96</v>
      </c>
      <c r="B5" t="s">
        <v>97</v>
      </c>
      <c r="C5" t="s">
        <v>101</v>
      </c>
      <c r="D5" s="13">
        <v>487585.24</v>
      </c>
      <c r="E5" s="25"/>
    </row>
    <row r="6" spans="1:5" ht="12.75" x14ac:dyDescent="0.2">
      <c r="A6" t="s">
        <v>96</v>
      </c>
      <c r="B6" t="s">
        <v>97</v>
      </c>
      <c r="C6" t="s">
        <v>102</v>
      </c>
      <c r="D6" s="13">
        <v>87232.68</v>
      </c>
      <c r="E6" s="25"/>
    </row>
    <row r="7" spans="1:5" ht="12.75" x14ac:dyDescent="0.2">
      <c r="A7" t="s">
        <v>96</v>
      </c>
      <c r="B7" t="s">
        <v>97</v>
      </c>
      <c r="C7" t="s">
        <v>103</v>
      </c>
      <c r="D7" s="13">
        <v>521817.41</v>
      </c>
      <c r="E7" s="25"/>
    </row>
    <row r="8" spans="1:5" ht="12.75" x14ac:dyDescent="0.2">
      <c r="A8" t="s">
        <v>96</v>
      </c>
      <c r="B8" t="s">
        <v>97</v>
      </c>
      <c r="C8" t="s">
        <v>104</v>
      </c>
      <c r="D8" s="13">
        <v>71891.91</v>
      </c>
      <c r="E8" s="25"/>
    </row>
    <row r="9" spans="1:5" ht="12.75" x14ac:dyDescent="0.2">
      <c r="A9" t="s">
        <v>96</v>
      </c>
      <c r="B9" t="s">
        <v>97</v>
      </c>
      <c r="C9" t="s">
        <v>119</v>
      </c>
      <c r="D9" s="13">
        <v>39586.93</v>
      </c>
      <c r="E9" s="25"/>
    </row>
    <row r="10" spans="1:5" ht="12.75" x14ac:dyDescent="0.2">
      <c r="A10" t="s">
        <v>96</v>
      </c>
      <c r="B10" t="s">
        <v>97</v>
      </c>
      <c r="C10" t="s">
        <v>105</v>
      </c>
      <c r="D10" s="13">
        <v>182667.35</v>
      </c>
      <c r="E10" s="25"/>
    </row>
    <row r="11" spans="1:5" ht="12.75" x14ac:dyDescent="0.2">
      <c r="A11" t="s">
        <v>96</v>
      </c>
      <c r="B11" t="s">
        <v>97</v>
      </c>
      <c r="C11" t="s">
        <v>109</v>
      </c>
      <c r="D11" s="13">
        <v>85197.97</v>
      </c>
      <c r="E11" s="25"/>
    </row>
    <row r="12" spans="1:5" ht="12.75" x14ac:dyDescent="0.2">
      <c r="A12" t="s">
        <v>96</v>
      </c>
      <c r="B12" t="s">
        <v>97</v>
      </c>
      <c r="C12" t="s">
        <v>110</v>
      </c>
      <c r="D12" s="13">
        <v>26021.81</v>
      </c>
      <c r="E12" s="25"/>
    </row>
    <row r="13" spans="1:5" ht="12.75" x14ac:dyDescent="0.2">
      <c r="A13" t="s">
        <v>96</v>
      </c>
      <c r="B13" t="s">
        <v>97</v>
      </c>
      <c r="C13" t="s">
        <v>111</v>
      </c>
      <c r="D13" s="13">
        <v>61145.27</v>
      </c>
      <c r="E13" s="25"/>
    </row>
    <row r="14" spans="1:5" ht="12.75" x14ac:dyDescent="0.2">
      <c r="A14" t="s">
        <v>96</v>
      </c>
      <c r="B14" t="s">
        <v>97</v>
      </c>
      <c r="C14" t="s">
        <v>112</v>
      </c>
      <c r="D14" s="13">
        <v>1531.82</v>
      </c>
      <c r="E14" s="25"/>
    </row>
    <row r="15" spans="1:5" ht="12.75" x14ac:dyDescent="0.2">
      <c r="A15" t="s">
        <v>96</v>
      </c>
      <c r="B15" t="s">
        <v>97</v>
      </c>
      <c r="C15" t="s">
        <v>113</v>
      </c>
      <c r="D15" s="13">
        <v>10138.629999999999</v>
      </c>
      <c r="E15" s="25"/>
    </row>
    <row r="16" spans="1:5" ht="12.75" x14ac:dyDescent="0.2">
      <c r="A16" t="s">
        <v>96</v>
      </c>
      <c r="B16" t="s">
        <v>97</v>
      </c>
      <c r="C16" t="s">
        <v>118</v>
      </c>
      <c r="D16" s="13">
        <v>47585.29</v>
      </c>
      <c r="E16" s="25"/>
    </row>
    <row r="17" spans="1:5" ht="12.75" x14ac:dyDescent="0.2">
      <c r="A17" t="s">
        <v>96</v>
      </c>
      <c r="B17" t="s">
        <v>97</v>
      </c>
      <c r="C17" t="s">
        <v>114</v>
      </c>
      <c r="D17" s="13">
        <v>272317.26</v>
      </c>
      <c r="E17" s="25"/>
    </row>
    <row r="18" spans="1:5" ht="12.75" x14ac:dyDescent="0.2">
      <c r="A18" t="s">
        <v>96</v>
      </c>
      <c r="B18" t="s">
        <v>97</v>
      </c>
      <c r="C18" t="s">
        <v>115</v>
      </c>
      <c r="D18" s="13">
        <v>389160.63</v>
      </c>
      <c r="E18" s="25"/>
    </row>
    <row r="19" spans="1:5" ht="12.75" x14ac:dyDescent="0.2">
      <c r="A19" t="s">
        <v>96</v>
      </c>
      <c r="B19" t="s">
        <v>97</v>
      </c>
      <c r="C19" t="s">
        <v>129</v>
      </c>
      <c r="D19" s="13">
        <v>1825.54</v>
      </c>
      <c r="E19" s="25"/>
    </row>
    <row r="20" spans="1:5" ht="12.75" x14ac:dyDescent="0.2">
      <c r="A20" t="s">
        <v>96</v>
      </c>
      <c r="B20" t="s">
        <v>97</v>
      </c>
      <c r="C20" t="s">
        <v>116</v>
      </c>
      <c r="D20" s="13">
        <v>113161.31</v>
      </c>
      <c r="E20" s="25"/>
    </row>
    <row r="21" spans="1:5" ht="12.75" x14ac:dyDescent="0.2">
      <c r="A21" t="s">
        <v>96</v>
      </c>
      <c r="B21" t="s">
        <v>97</v>
      </c>
      <c r="C21" t="s">
        <v>133</v>
      </c>
      <c r="D21" s="13">
        <v>110946.4</v>
      </c>
      <c r="E21" s="25"/>
    </row>
    <row r="22" spans="1:5" ht="12.75" x14ac:dyDescent="0.2">
      <c r="A22" t="s">
        <v>96</v>
      </c>
      <c r="B22" t="s">
        <v>97</v>
      </c>
      <c r="C22" t="s">
        <v>130</v>
      </c>
      <c r="D22" s="13">
        <v>0</v>
      </c>
      <c r="E22" s="25"/>
    </row>
    <row r="23" spans="1:5" ht="12.75" x14ac:dyDescent="0.2">
      <c r="A23" t="s">
        <v>96</v>
      </c>
      <c r="B23" t="s">
        <v>97</v>
      </c>
      <c r="C23" t="s">
        <v>131</v>
      </c>
      <c r="D23" s="13">
        <v>0</v>
      </c>
      <c r="E23" s="25"/>
    </row>
    <row r="24" spans="1:5" ht="12.75" x14ac:dyDescent="0.2">
      <c r="A24" t="s">
        <v>96</v>
      </c>
      <c r="B24" t="s">
        <v>97</v>
      </c>
      <c r="C24" t="s">
        <v>139</v>
      </c>
      <c r="D24" s="13">
        <v>0</v>
      </c>
      <c r="E24" s="25"/>
    </row>
    <row r="25" spans="1:5" ht="12.75" x14ac:dyDescent="0.2">
      <c r="A25" t="s">
        <v>96</v>
      </c>
      <c r="B25" t="s">
        <v>97</v>
      </c>
      <c r="C25" t="s">
        <v>117</v>
      </c>
      <c r="D25" s="13">
        <v>0</v>
      </c>
      <c r="E25" s="25"/>
    </row>
    <row r="26" spans="1:5" ht="12.75" x14ac:dyDescent="0.2">
      <c r="A26" t="s">
        <v>96</v>
      </c>
      <c r="B26" t="s">
        <v>97</v>
      </c>
      <c r="C26" t="s">
        <v>138</v>
      </c>
      <c r="D26" s="13">
        <v>0</v>
      </c>
      <c r="E26" s="25"/>
    </row>
    <row r="27" spans="1:5" ht="12.75" x14ac:dyDescent="0.2">
      <c r="A27" t="s">
        <v>96</v>
      </c>
      <c r="B27" t="s">
        <v>97</v>
      </c>
      <c r="C27" t="s">
        <v>120</v>
      </c>
      <c r="D27" s="13">
        <v>85235.66</v>
      </c>
      <c r="E27" s="25"/>
    </row>
    <row r="28" spans="1:5" ht="12.75" x14ac:dyDescent="0.2">
      <c r="A28" t="s">
        <v>96</v>
      </c>
      <c r="B28" t="s">
        <v>97</v>
      </c>
      <c r="C28" t="s">
        <v>106</v>
      </c>
      <c r="D28" s="13">
        <f>1467959.19-5700</f>
        <v>1462259.19</v>
      </c>
      <c r="E28" s="27">
        <f>SUM(D4:D28)</f>
        <v>4057610.77</v>
      </c>
    </row>
    <row r="29" spans="1:5" ht="12.75" x14ac:dyDescent="0.2">
      <c r="A29" t="s">
        <v>96</v>
      </c>
      <c r="B29" t="s">
        <v>97</v>
      </c>
      <c r="C29" t="s">
        <v>122</v>
      </c>
      <c r="D29" s="13">
        <v>0</v>
      </c>
      <c r="E29" s="27"/>
    </row>
    <row r="30" spans="1:5" ht="12.75" x14ac:dyDescent="0.2">
      <c r="A30" t="s">
        <v>96</v>
      </c>
      <c r="B30" t="s">
        <v>97</v>
      </c>
      <c r="C30" t="s">
        <v>121</v>
      </c>
      <c r="D30" s="13">
        <v>4596.16</v>
      </c>
      <c r="E30" s="27">
        <f>SUM(D29:D30)</f>
        <v>4596.16</v>
      </c>
    </row>
    <row r="31" spans="1:5" ht="12.75" x14ac:dyDescent="0.2">
      <c r="A31" t="s">
        <v>96</v>
      </c>
      <c r="B31" t="s">
        <v>97</v>
      </c>
      <c r="C31" t="s">
        <v>107</v>
      </c>
      <c r="D31" s="13">
        <v>11202389.16</v>
      </c>
      <c r="E31" s="27"/>
    </row>
    <row r="32" spans="1:5" ht="12.75" x14ac:dyDescent="0.2">
      <c r="A32" t="s">
        <v>96</v>
      </c>
      <c r="B32" t="s">
        <v>97</v>
      </c>
      <c r="C32" t="s">
        <v>108</v>
      </c>
      <c r="D32" s="13">
        <v>4230973.1100000003</v>
      </c>
      <c r="E32" s="27"/>
    </row>
    <row r="33" spans="1:5" ht="12.75" x14ac:dyDescent="0.2">
      <c r="A33" t="s">
        <v>96</v>
      </c>
      <c r="B33" t="s">
        <v>97</v>
      </c>
      <c r="C33" t="s">
        <v>135</v>
      </c>
      <c r="D33" s="13">
        <v>88758</v>
      </c>
      <c r="E33" s="27">
        <f>SUM(D31:D33)</f>
        <v>15522120.27</v>
      </c>
    </row>
    <row r="34" spans="1:5" x14ac:dyDescent="0.2">
      <c r="A34" s="25"/>
      <c r="B34" s="25"/>
      <c r="C34" s="25"/>
      <c r="D34" s="26"/>
      <c r="E34" s="25"/>
    </row>
    <row r="35" spans="1:5" x14ac:dyDescent="0.2">
      <c r="A35" s="25"/>
      <c r="B35" s="25"/>
      <c r="C35" s="25"/>
      <c r="D35" s="26"/>
      <c r="E35" s="27">
        <f>SUM(E33,E30,E28,E3)</f>
        <v>30853777.479999997</v>
      </c>
    </row>
    <row r="36" spans="1:5" x14ac:dyDescent="0.2">
      <c r="A36" s="25"/>
      <c r="B36" s="25"/>
      <c r="C36" s="25"/>
      <c r="D36" s="26"/>
      <c r="E36" s="25"/>
    </row>
    <row r="37" spans="1:5" x14ac:dyDescent="0.2">
      <c r="A37" s="25"/>
      <c r="B37" s="25"/>
      <c r="C37" s="25"/>
      <c r="D37" s="26"/>
      <c r="E37" s="25"/>
    </row>
    <row r="38" spans="1:5" x14ac:dyDescent="0.2">
      <c r="A38" s="25"/>
      <c r="B38" s="25"/>
      <c r="C38" s="25"/>
      <c r="D38" s="26"/>
      <c r="E38" s="25"/>
    </row>
    <row r="39" spans="1:5" x14ac:dyDescent="0.2">
      <c r="A39" s="25"/>
      <c r="B39" s="25"/>
      <c r="C39" s="25"/>
      <c r="D39" s="26"/>
      <c r="E39" s="25"/>
    </row>
    <row r="40" spans="1:5" x14ac:dyDescent="0.2">
      <c r="A40" s="25"/>
      <c r="B40" s="25"/>
      <c r="C40" s="25"/>
      <c r="D40" s="26"/>
      <c r="E40" s="27"/>
    </row>
    <row r="41" spans="1:5" x14ac:dyDescent="0.2">
      <c r="A41" s="25"/>
      <c r="B41" s="25"/>
      <c r="C41" s="25"/>
      <c r="D41" s="26"/>
      <c r="E41" s="27"/>
    </row>
    <row r="42" spans="1:5" x14ac:dyDescent="0.2">
      <c r="A42" s="25"/>
      <c r="B42" s="25"/>
      <c r="C42" s="25"/>
      <c r="D42" s="26"/>
      <c r="E42" s="27"/>
    </row>
    <row r="43" spans="1:5" x14ac:dyDescent="0.2">
      <c r="A43" s="25"/>
      <c r="B43" s="25"/>
      <c r="C43" s="25"/>
      <c r="D43" s="26"/>
      <c r="E43" s="27"/>
    </row>
    <row r="44" spans="1:5" x14ac:dyDescent="0.2">
      <c r="A44" s="25"/>
      <c r="B44" s="25"/>
      <c r="C44" s="25"/>
      <c r="D44" s="26"/>
      <c r="E44" s="25"/>
    </row>
    <row r="45" spans="1:5" x14ac:dyDescent="0.2">
      <c r="A45" s="25"/>
      <c r="B45" s="25"/>
      <c r="C45" s="25"/>
      <c r="D45" s="26"/>
      <c r="E45" s="25"/>
    </row>
    <row r="46" spans="1:5" x14ac:dyDescent="0.2">
      <c r="A46" s="25"/>
      <c r="B46" s="25"/>
      <c r="C46" s="25"/>
      <c r="D46" s="26"/>
      <c r="E46" s="25"/>
    </row>
    <row r="47" spans="1:5" x14ac:dyDescent="0.2">
      <c r="A47" s="25"/>
      <c r="B47" s="25"/>
      <c r="C47" s="25"/>
      <c r="D47" s="26"/>
      <c r="E47" s="25"/>
    </row>
    <row r="48" spans="1:5" x14ac:dyDescent="0.2">
      <c r="A48" s="25"/>
      <c r="B48" s="25"/>
      <c r="C48" s="25"/>
      <c r="D48" s="26"/>
      <c r="E48" s="27"/>
    </row>
    <row r="49" spans="1:5" x14ac:dyDescent="0.2">
      <c r="A49" s="25"/>
      <c r="B49" s="25"/>
      <c r="C49" s="25"/>
      <c r="D49" s="26"/>
      <c r="E49" s="27"/>
    </row>
    <row r="50" spans="1:5" x14ac:dyDescent="0.2">
      <c r="A50" s="25"/>
      <c r="B50" s="25"/>
      <c r="C50" s="25"/>
      <c r="D50" s="26"/>
      <c r="E50" s="25"/>
    </row>
    <row r="51" spans="1:5" x14ac:dyDescent="0.2">
      <c r="A51" s="25"/>
      <c r="B51" s="25"/>
      <c r="C51" s="25"/>
      <c r="D51" s="26"/>
      <c r="E51" s="28"/>
    </row>
    <row r="52" spans="1:5" x14ac:dyDescent="0.2">
      <c r="A52" s="25"/>
      <c r="B52" s="25"/>
      <c r="C52" s="25"/>
      <c r="D52" s="26"/>
      <c r="E52" s="29"/>
    </row>
    <row r="53" spans="1:5" x14ac:dyDescent="0.2">
      <c r="A53" s="25"/>
      <c r="B53" s="25"/>
      <c r="C53" s="25"/>
      <c r="D53" s="26"/>
      <c r="E53" s="28"/>
    </row>
    <row r="54" spans="1:5" x14ac:dyDescent="0.2">
      <c r="A54" s="24"/>
      <c r="B54" s="24"/>
      <c r="C54" s="24"/>
      <c r="D54" s="24"/>
      <c r="E54" s="29"/>
    </row>
    <row r="55" spans="1:5" x14ac:dyDescent="0.2">
      <c r="A55" s="24"/>
      <c r="B55" s="24"/>
      <c r="C55" s="24"/>
      <c r="D55" s="24"/>
      <c r="E55" s="25"/>
    </row>
    <row r="56" spans="1:5" x14ac:dyDescent="0.2">
      <c r="A56" s="24"/>
      <c r="B56" s="24"/>
      <c r="C56" s="24"/>
      <c r="D56" s="24"/>
      <c r="E56" s="25"/>
    </row>
    <row r="57" spans="1:5" x14ac:dyDescent="0.2">
      <c r="A57" s="24"/>
      <c r="B57" s="24"/>
      <c r="C57" s="24"/>
      <c r="D57" s="24"/>
      <c r="E57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view="pageBreakPreview" zoomScaleNormal="100" zoomScaleSheetLayoutView="100" workbookViewId="0">
      <selection activeCell="B28" sqref="B28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5" width="15.7109375" style="17" customWidth="1"/>
    <col min="6" max="6" width="13" style="18" bestFit="1" customWidth="1"/>
    <col min="7" max="7" width="10.85546875" style="18" bestFit="1" customWidth="1"/>
    <col min="8" max="8" width="9.140625" style="12"/>
  </cols>
  <sheetData>
    <row r="1" spans="1:7" x14ac:dyDescent="0.2">
      <c r="A1" s="55" t="s">
        <v>76</v>
      </c>
      <c r="B1" s="55"/>
      <c r="C1" s="55"/>
    </row>
    <row r="3" spans="1:7" x14ac:dyDescent="0.2">
      <c r="A3" s="1" t="s">
        <v>29</v>
      </c>
      <c r="B3" s="56" t="s">
        <v>77</v>
      </c>
      <c r="C3" s="57"/>
    </row>
    <row r="4" spans="1:7" x14ac:dyDescent="0.2">
      <c r="A4" s="1" t="s">
        <v>30</v>
      </c>
      <c r="B4" s="58" t="s">
        <v>78</v>
      </c>
      <c r="C4" s="58"/>
    </row>
    <row r="5" spans="1:7" x14ac:dyDescent="0.2">
      <c r="A5" s="1" t="s">
        <v>31</v>
      </c>
      <c r="B5" s="59" t="s">
        <v>124</v>
      </c>
      <c r="C5" s="58"/>
    </row>
    <row r="6" spans="1:7" x14ac:dyDescent="0.2">
      <c r="A6" s="1" t="s">
        <v>32</v>
      </c>
      <c r="B6" s="58" t="s">
        <v>79</v>
      </c>
      <c r="C6" s="58"/>
    </row>
    <row r="7" spans="1:7" x14ac:dyDescent="0.2">
      <c r="A7" s="1" t="s">
        <v>33</v>
      </c>
      <c r="B7" s="60" t="s">
        <v>132</v>
      </c>
      <c r="C7" s="61"/>
    </row>
    <row r="8" spans="1:7" x14ac:dyDescent="0.2">
      <c r="A8" s="1" t="s">
        <v>34</v>
      </c>
      <c r="B8" s="62">
        <v>45371</v>
      </c>
      <c r="C8" s="58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90</v>
      </c>
    </row>
    <row r="13" spans="1:7" x14ac:dyDescent="0.2">
      <c r="A13" s="1" t="s">
        <v>37</v>
      </c>
      <c r="B13" s="4" t="s">
        <v>0</v>
      </c>
      <c r="C13" s="9">
        <f>'TesGer - Fev'!D1</f>
        <v>7634584.3600000003</v>
      </c>
      <c r="F13" s="17"/>
    </row>
    <row r="14" spans="1:7" x14ac:dyDescent="0.2">
      <c r="A14" s="1" t="s">
        <v>38</v>
      </c>
      <c r="B14" s="4" t="s">
        <v>1</v>
      </c>
      <c r="C14" s="9">
        <f>'TesGer - Fev'!D2</f>
        <v>1878651.04</v>
      </c>
      <c r="F14" s="17"/>
    </row>
    <row r="15" spans="1:7" x14ac:dyDescent="0.2">
      <c r="A15" s="1" t="s">
        <v>39</v>
      </c>
      <c r="B15" s="4" t="s">
        <v>88</v>
      </c>
      <c r="C15" s="9">
        <f>'TesGer - Fev'!D3</f>
        <v>1272976.74</v>
      </c>
      <c r="F15" s="17"/>
    </row>
    <row r="16" spans="1:7" ht="51" x14ac:dyDescent="0.2">
      <c r="A16" s="5" t="s">
        <v>40</v>
      </c>
      <c r="B16" s="4" t="s">
        <v>92</v>
      </c>
      <c r="C16" s="39">
        <v>0</v>
      </c>
      <c r="E16" s="21"/>
      <c r="F16" s="63" t="s">
        <v>123</v>
      </c>
      <c r="G16" s="64"/>
    </row>
    <row r="17" spans="1:8" x14ac:dyDescent="0.2">
      <c r="A17" s="51" t="s">
        <v>67</v>
      </c>
      <c r="B17" s="51"/>
      <c r="C17" s="9">
        <f>SUM(C13:C16)</f>
        <v>10786212.140000001</v>
      </c>
      <c r="D17" s="17">
        <f>'TesGer - Fev'!E3</f>
        <v>10786212.140000001</v>
      </c>
      <c r="F17" s="19">
        <v>10786212.140000001</v>
      </c>
      <c r="G17" s="19">
        <f>+C17-F17</f>
        <v>0</v>
      </c>
      <c r="H17" s="18"/>
    </row>
    <row r="19" spans="1:8" x14ac:dyDescent="0.2">
      <c r="A19" s="3" t="s">
        <v>68</v>
      </c>
    </row>
    <row r="21" spans="1:8" x14ac:dyDescent="0.2">
      <c r="A21" s="2" t="s">
        <v>35</v>
      </c>
      <c r="B21" s="2" t="s">
        <v>36</v>
      </c>
      <c r="C21" s="10" t="s">
        <v>89</v>
      </c>
    </row>
    <row r="22" spans="1:8" x14ac:dyDescent="0.2">
      <c r="A22" s="1" t="s">
        <v>37</v>
      </c>
      <c r="B22" s="1" t="s">
        <v>2</v>
      </c>
      <c r="C22" s="8">
        <f>'TesGer - Fev'!D4</f>
        <v>91.43</v>
      </c>
      <c r="F22" s="17"/>
    </row>
    <row r="23" spans="1:8" x14ac:dyDescent="0.2">
      <c r="A23" s="1" t="s">
        <v>38</v>
      </c>
      <c r="B23" s="1" t="s">
        <v>3</v>
      </c>
      <c r="C23" s="8">
        <f>'TesGer - Fev'!D5</f>
        <v>557798.92000000004</v>
      </c>
      <c r="F23" s="17"/>
    </row>
    <row r="24" spans="1:8" x14ac:dyDescent="0.2">
      <c r="A24" s="1" t="s">
        <v>39</v>
      </c>
      <c r="B24" s="1" t="s">
        <v>4</v>
      </c>
      <c r="C24" s="8">
        <f>'TesGer - Fev'!D6</f>
        <v>78980.94</v>
      </c>
      <c r="F24" s="17"/>
    </row>
    <row r="25" spans="1:8" x14ac:dyDescent="0.2">
      <c r="A25" s="1" t="s">
        <v>40</v>
      </c>
      <c r="B25" s="1" t="s">
        <v>5</v>
      </c>
      <c r="C25" s="8">
        <f>'TesGer - Fev'!D7</f>
        <v>418290.61</v>
      </c>
      <c r="F25" s="17"/>
    </row>
    <row r="26" spans="1:8" x14ac:dyDescent="0.2">
      <c r="A26" s="1" t="s">
        <v>41</v>
      </c>
      <c r="B26" s="1" t="s">
        <v>6</v>
      </c>
      <c r="C26" s="8">
        <f>'TesGer - Fev'!D8</f>
        <v>52796.05</v>
      </c>
      <c r="F26" s="17"/>
    </row>
    <row r="27" spans="1:8" x14ac:dyDescent="0.2">
      <c r="A27" s="1" t="s">
        <v>42</v>
      </c>
      <c r="B27" s="1" t="s">
        <v>64</v>
      </c>
      <c r="C27" s="8">
        <f>'TesGer - Fev'!D9</f>
        <v>16964.54</v>
      </c>
      <c r="F27" s="17"/>
    </row>
    <row r="28" spans="1:8" x14ac:dyDescent="0.2">
      <c r="A28" s="1" t="s">
        <v>43</v>
      </c>
      <c r="B28" s="1" t="s">
        <v>7</v>
      </c>
      <c r="C28" s="8">
        <f>'TesGer - Fev'!D10</f>
        <v>79021.539999999994</v>
      </c>
      <c r="F28" s="17"/>
    </row>
    <row r="29" spans="1:8" x14ac:dyDescent="0.2">
      <c r="A29" s="1" t="s">
        <v>44</v>
      </c>
      <c r="B29" s="1" t="s">
        <v>8</v>
      </c>
      <c r="C29" s="8">
        <f>'TesGer - Fev'!D11</f>
        <v>84913.22</v>
      </c>
      <c r="F29" s="17"/>
    </row>
    <row r="30" spans="1:8" x14ac:dyDescent="0.2">
      <c r="A30" s="1" t="s">
        <v>45</v>
      </c>
      <c r="B30" s="1" t="s">
        <v>9</v>
      </c>
      <c r="C30" s="8">
        <f>'TesGer - Fev'!D12</f>
        <v>0</v>
      </c>
      <c r="F30" s="17"/>
    </row>
    <row r="31" spans="1:8" x14ac:dyDescent="0.2">
      <c r="A31" s="1" t="s">
        <v>46</v>
      </c>
      <c r="B31" s="1" t="s">
        <v>10</v>
      </c>
      <c r="C31" s="8">
        <f>'TesGer - Fev'!D13</f>
        <v>103404.72</v>
      </c>
      <c r="F31" s="17"/>
    </row>
    <row r="32" spans="1:8" x14ac:dyDescent="0.2">
      <c r="A32" s="1" t="s">
        <v>47</v>
      </c>
      <c r="B32" s="1" t="s">
        <v>11</v>
      </c>
      <c r="C32" s="8">
        <f>'TesGer - Fev'!D14</f>
        <v>2046.35</v>
      </c>
      <c r="F32" s="17"/>
    </row>
    <row r="33" spans="1:7" x14ac:dyDescent="0.2">
      <c r="A33" s="1" t="s">
        <v>48</v>
      </c>
      <c r="B33" s="1" t="s">
        <v>12</v>
      </c>
      <c r="C33" s="8">
        <f>'TesGer - Fev'!D15</f>
        <v>11093.49</v>
      </c>
      <c r="F33" s="17"/>
    </row>
    <row r="34" spans="1:7" ht="63.75" x14ac:dyDescent="0.2">
      <c r="A34" s="5" t="s">
        <v>49</v>
      </c>
      <c r="B34" s="6" t="s">
        <v>93</v>
      </c>
      <c r="C34" s="8">
        <f>'TesGer - Fev'!D16</f>
        <v>62261.09</v>
      </c>
      <c r="F34" s="17"/>
    </row>
    <row r="35" spans="1:7" x14ac:dyDescent="0.2">
      <c r="A35" s="1" t="s">
        <v>50</v>
      </c>
      <c r="B35" s="1" t="s">
        <v>13</v>
      </c>
      <c r="C35" s="8">
        <f>'TesGer - Fev'!D17</f>
        <v>250480.05</v>
      </c>
      <c r="F35" s="17"/>
    </row>
    <row r="36" spans="1:7" x14ac:dyDescent="0.2">
      <c r="A36" s="1" t="s">
        <v>51</v>
      </c>
      <c r="B36" s="1" t="s">
        <v>83</v>
      </c>
      <c r="C36" s="8">
        <f>'TesGer - Fev'!D18</f>
        <v>306045.38</v>
      </c>
      <c r="F36" s="17"/>
    </row>
    <row r="37" spans="1:7" x14ac:dyDescent="0.2">
      <c r="A37" s="1" t="s">
        <v>52</v>
      </c>
      <c r="B37" s="1" t="s">
        <v>14</v>
      </c>
      <c r="C37" s="8">
        <f>'TesGer - Fev'!D19</f>
        <v>315</v>
      </c>
      <c r="F37" s="17"/>
    </row>
    <row r="38" spans="1:7" ht="25.5" x14ac:dyDescent="0.2">
      <c r="A38" s="5" t="s">
        <v>53</v>
      </c>
      <c r="B38" s="11" t="s">
        <v>65</v>
      </c>
      <c r="C38" s="8">
        <f>'TesGer - Fev'!D20</f>
        <v>121416.15</v>
      </c>
      <c r="F38" s="17"/>
    </row>
    <row r="39" spans="1:7" x14ac:dyDescent="0.2">
      <c r="A39" s="1" t="s">
        <v>54</v>
      </c>
      <c r="B39" s="1" t="s">
        <v>15</v>
      </c>
      <c r="C39" s="8">
        <f>'TesGer - Fev'!D21</f>
        <v>0</v>
      </c>
      <c r="F39" s="17"/>
    </row>
    <row r="40" spans="1:7" x14ac:dyDescent="0.2">
      <c r="A40" s="1" t="s">
        <v>55</v>
      </c>
      <c r="B40" s="1" t="s">
        <v>16</v>
      </c>
      <c r="C40" s="8">
        <f>'TesGer - Fev'!D22</f>
        <v>432.01</v>
      </c>
      <c r="F40" s="17"/>
    </row>
    <row r="41" spans="1:7" x14ac:dyDescent="0.2">
      <c r="A41" s="1" t="s">
        <v>56</v>
      </c>
      <c r="B41" s="1" t="s">
        <v>17</v>
      </c>
      <c r="C41" s="8">
        <f>'TesGer - Fev'!D23</f>
        <v>1604.64</v>
      </c>
      <c r="F41" s="17"/>
    </row>
    <row r="42" spans="1:7" x14ac:dyDescent="0.2">
      <c r="A42" s="1" t="s">
        <v>57</v>
      </c>
      <c r="B42" s="1" t="s">
        <v>18</v>
      </c>
      <c r="C42" s="8">
        <f>'TesGer - Fev'!D24</f>
        <v>0</v>
      </c>
      <c r="F42" s="17"/>
    </row>
    <row r="43" spans="1:7" x14ac:dyDescent="0.2">
      <c r="A43" s="1" t="s">
        <v>58</v>
      </c>
      <c r="B43" s="1" t="s">
        <v>19</v>
      </c>
      <c r="C43" s="8">
        <f>'TesGer - Fev'!D25</f>
        <v>4484.91</v>
      </c>
      <c r="F43" s="17"/>
    </row>
    <row r="44" spans="1:7" x14ac:dyDescent="0.2">
      <c r="A44" s="1" t="s">
        <v>59</v>
      </c>
      <c r="B44" s="1" t="s">
        <v>20</v>
      </c>
      <c r="C44" s="8">
        <f>'TesGer - Fev'!D26</f>
        <v>0</v>
      </c>
      <c r="F44" s="17"/>
    </row>
    <row r="45" spans="1:7" x14ac:dyDescent="0.2">
      <c r="A45" s="1" t="s">
        <v>60</v>
      </c>
      <c r="B45" s="1" t="s">
        <v>66</v>
      </c>
      <c r="C45" s="8">
        <f>'TesGer - Fev'!D27</f>
        <v>622.4</v>
      </c>
      <c r="F45" s="17"/>
    </row>
    <row r="46" spans="1:7" x14ac:dyDescent="0.2">
      <c r="A46" s="1" t="s">
        <v>61</v>
      </c>
      <c r="B46" s="1" t="s">
        <v>21</v>
      </c>
      <c r="C46" s="8">
        <f>'TesGer - Fev'!D28</f>
        <v>0</v>
      </c>
      <c r="F46" s="17"/>
    </row>
    <row r="47" spans="1:7" x14ac:dyDescent="0.2">
      <c r="A47" s="1" t="s">
        <v>62</v>
      </c>
      <c r="B47" s="1" t="s">
        <v>22</v>
      </c>
      <c r="C47" s="8">
        <f>'TesGer - Fev'!D29</f>
        <v>1116707.32</v>
      </c>
      <c r="F47" s="50" t="s">
        <v>123</v>
      </c>
      <c r="G47" s="50"/>
    </row>
    <row r="48" spans="1:7" x14ac:dyDescent="0.2">
      <c r="A48" s="51" t="s">
        <v>67</v>
      </c>
      <c r="B48" s="51"/>
      <c r="C48" s="9">
        <f>SUM(C22:C47)</f>
        <v>3269770.76</v>
      </c>
      <c r="D48" s="17">
        <f>'TesGer - Fev'!E29</f>
        <v>3269770.76</v>
      </c>
      <c r="E48" s="17">
        <f>+C17-D17</f>
        <v>0</v>
      </c>
      <c r="F48" s="19">
        <v>3269770.76</v>
      </c>
      <c r="G48" s="19">
        <f>+C48-F48</f>
        <v>0</v>
      </c>
    </row>
    <row r="49" spans="1:8" x14ac:dyDescent="0.2">
      <c r="H49" s="18"/>
    </row>
    <row r="50" spans="1:8" x14ac:dyDescent="0.2">
      <c r="A50" s="3" t="s">
        <v>82</v>
      </c>
      <c r="H50" s="18"/>
    </row>
    <row r="52" spans="1:8" x14ac:dyDescent="0.2">
      <c r="A52" s="2" t="s">
        <v>35</v>
      </c>
      <c r="B52" s="2" t="s">
        <v>36</v>
      </c>
      <c r="C52" s="10" t="s">
        <v>89</v>
      </c>
    </row>
    <row r="53" spans="1:8" x14ac:dyDescent="0.2">
      <c r="A53" s="1" t="s">
        <v>37</v>
      </c>
      <c r="B53" s="1" t="s">
        <v>23</v>
      </c>
      <c r="C53" s="8">
        <v>0</v>
      </c>
      <c r="F53" s="17"/>
    </row>
    <row r="54" spans="1:8" x14ac:dyDescent="0.2">
      <c r="A54" s="1" t="s">
        <v>38</v>
      </c>
      <c r="B54" s="1" t="s">
        <v>24</v>
      </c>
      <c r="C54" s="8">
        <v>0</v>
      </c>
      <c r="F54" s="17"/>
    </row>
    <row r="55" spans="1:8" x14ac:dyDescent="0.2">
      <c r="A55" s="1" t="s">
        <v>39</v>
      </c>
      <c r="B55" s="1" t="s">
        <v>63</v>
      </c>
      <c r="C55" s="8">
        <v>0</v>
      </c>
      <c r="F55" s="17"/>
    </row>
    <row r="56" spans="1:8" x14ac:dyDescent="0.2">
      <c r="A56" s="1" t="s">
        <v>40</v>
      </c>
      <c r="B56" s="1" t="s">
        <v>25</v>
      </c>
      <c r="C56" s="8">
        <v>0</v>
      </c>
      <c r="F56" s="17"/>
    </row>
    <row r="57" spans="1:8" x14ac:dyDescent="0.2">
      <c r="A57" s="1" t="s">
        <v>41</v>
      </c>
      <c r="B57" s="1" t="s">
        <v>26</v>
      </c>
      <c r="C57" s="8">
        <v>0</v>
      </c>
      <c r="F57" s="50" t="s">
        <v>123</v>
      </c>
      <c r="G57" s="50"/>
    </row>
    <row r="58" spans="1:8" x14ac:dyDescent="0.2">
      <c r="A58" s="51" t="s">
        <v>67</v>
      </c>
      <c r="B58" s="51"/>
      <c r="C58" s="9">
        <f>SUM(C53:C57)</f>
        <v>0</v>
      </c>
      <c r="D58" s="17">
        <f>'TesGer - Fev'!E52</f>
        <v>0</v>
      </c>
      <c r="E58" s="17">
        <f>+C58-D58</f>
        <v>0</v>
      </c>
      <c r="F58" s="19">
        <v>0</v>
      </c>
      <c r="G58" s="19">
        <f>+C58-F58</f>
        <v>0</v>
      </c>
    </row>
    <row r="60" spans="1:8" x14ac:dyDescent="0.2">
      <c r="A60" s="3" t="s">
        <v>69</v>
      </c>
    </row>
    <row r="62" spans="1:8" x14ac:dyDescent="0.2">
      <c r="A62" s="2" t="s">
        <v>35</v>
      </c>
      <c r="B62" s="2" t="s">
        <v>36</v>
      </c>
      <c r="C62" s="10" t="s">
        <v>90</v>
      </c>
    </row>
    <row r="63" spans="1:8" x14ac:dyDescent="0.2">
      <c r="A63" s="1" t="s">
        <v>37</v>
      </c>
      <c r="B63" s="1" t="s">
        <v>27</v>
      </c>
      <c r="C63" s="8">
        <f>'TesGer - Fev'!D53</f>
        <v>0</v>
      </c>
    </row>
    <row r="64" spans="1:8" x14ac:dyDescent="0.2">
      <c r="A64" s="1" t="s">
        <v>38</v>
      </c>
      <c r="B64" s="1" t="s">
        <v>28</v>
      </c>
      <c r="C64" s="8">
        <v>0</v>
      </c>
      <c r="F64" s="50" t="s">
        <v>123</v>
      </c>
      <c r="G64" s="50"/>
    </row>
    <row r="65" spans="1:7" x14ac:dyDescent="0.2">
      <c r="A65" s="51" t="s">
        <v>67</v>
      </c>
      <c r="B65" s="51"/>
      <c r="C65" s="9">
        <f>SUM(C63:C64)</f>
        <v>0</v>
      </c>
      <c r="D65" s="17">
        <f>'TesGer - Fev'!E53</f>
        <v>0</v>
      </c>
      <c r="E65" s="17">
        <f>+C65-D65</f>
        <v>0</v>
      </c>
      <c r="F65" s="19">
        <v>0</v>
      </c>
      <c r="G65" s="19">
        <f>+C65-F65</f>
        <v>0</v>
      </c>
    </row>
    <row r="67" spans="1:7" x14ac:dyDescent="0.2">
      <c r="A67" s="3" t="s">
        <v>70</v>
      </c>
    </row>
    <row r="69" spans="1:7" x14ac:dyDescent="0.2">
      <c r="A69" s="2" t="s">
        <v>35</v>
      </c>
      <c r="B69" s="2" t="s">
        <v>36</v>
      </c>
      <c r="C69" s="10" t="s">
        <v>90</v>
      </c>
    </row>
    <row r="70" spans="1:7" x14ac:dyDescent="0.2">
      <c r="A70" s="1" t="s">
        <v>37</v>
      </c>
      <c r="B70" s="1" t="s">
        <v>71</v>
      </c>
      <c r="C70" s="8">
        <f>'TesGer - Fev'!D30</f>
        <v>10706746.439999999</v>
      </c>
      <c r="F70" s="17"/>
    </row>
    <row r="71" spans="1:7" x14ac:dyDescent="0.2">
      <c r="A71" s="1" t="s">
        <v>38</v>
      </c>
      <c r="B71" s="1" t="s">
        <v>72</v>
      </c>
      <c r="C71" s="8">
        <f>'TesGer - Fev'!D31</f>
        <v>3820681.75</v>
      </c>
      <c r="F71" s="17"/>
    </row>
    <row r="72" spans="1:7" x14ac:dyDescent="0.2">
      <c r="A72" s="1" t="s">
        <v>39</v>
      </c>
      <c r="B72" s="1" t="s">
        <v>74</v>
      </c>
      <c r="C72" s="8">
        <f>'TesGer - Fev'!D32</f>
        <v>0</v>
      </c>
      <c r="F72" s="17"/>
    </row>
    <row r="73" spans="1:7" x14ac:dyDescent="0.2">
      <c r="A73" s="1" t="s">
        <v>40</v>
      </c>
      <c r="B73" s="1" t="s">
        <v>84</v>
      </c>
      <c r="C73" s="8">
        <f>'TesGer - Fev'!D33</f>
        <v>0</v>
      </c>
      <c r="F73" s="17"/>
    </row>
    <row r="74" spans="1:7" x14ac:dyDescent="0.2">
      <c r="A74" s="51" t="s">
        <v>67</v>
      </c>
      <c r="B74" s="51"/>
      <c r="C74" s="9">
        <f>SUM(C70:C73)</f>
        <v>14527428.189999999</v>
      </c>
      <c r="D74" s="17">
        <f>'TesGer - Fev'!E34</f>
        <v>14527428.189999999</v>
      </c>
      <c r="E74" s="17">
        <f>+D74-C74</f>
        <v>0</v>
      </c>
    </row>
    <row r="76" spans="1:7" x14ac:dyDescent="0.2">
      <c r="A76" s="3" t="s">
        <v>75</v>
      </c>
    </row>
    <row r="78" spans="1:7" x14ac:dyDescent="0.2">
      <c r="A78" s="2" t="s">
        <v>35</v>
      </c>
      <c r="B78" s="2" t="s">
        <v>36</v>
      </c>
      <c r="C78" s="10" t="s">
        <v>90</v>
      </c>
    </row>
    <row r="79" spans="1:7" x14ac:dyDescent="0.2">
      <c r="A79" s="1" t="s">
        <v>37</v>
      </c>
      <c r="B79" s="1" t="s">
        <v>85</v>
      </c>
      <c r="C79" s="8">
        <v>0</v>
      </c>
    </row>
    <row r="80" spans="1:7" x14ac:dyDescent="0.2">
      <c r="A80" s="1" t="s">
        <v>38</v>
      </c>
      <c r="B80" s="1" t="s">
        <v>86</v>
      </c>
      <c r="C80" s="8">
        <v>0</v>
      </c>
    </row>
    <row r="81" spans="1:5" x14ac:dyDescent="0.2">
      <c r="A81" s="1" t="s">
        <v>39</v>
      </c>
      <c r="B81" s="1" t="s">
        <v>87</v>
      </c>
      <c r="C81" s="8">
        <v>0</v>
      </c>
    </row>
    <row r="82" spans="1:5" x14ac:dyDescent="0.2">
      <c r="A82" s="1" t="s">
        <v>40</v>
      </c>
      <c r="B82" s="1" t="s">
        <v>73</v>
      </c>
      <c r="C82" s="8">
        <v>0</v>
      </c>
    </row>
    <row r="83" spans="1:5" x14ac:dyDescent="0.2">
      <c r="A83" s="51" t="s">
        <v>67</v>
      </c>
      <c r="B83" s="51"/>
      <c r="C83" s="9">
        <f>SUM(C79:C82)</f>
        <v>0</v>
      </c>
    </row>
    <row r="84" spans="1:5" x14ac:dyDescent="0.2">
      <c r="A84" s="52" t="s">
        <v>94</v>
      </c>
      <c r="B84" s="52"/>
      <c r="C84" s="52"/>
      <c r="D84" s="17">
        <f>'TesGer - Fev'!E35</f>
        <v>28583411.09</v>
      </c>
      <c r="E84" s="17">
        <f>D84-C17-C48-C58-C65-C74-C83</f>
        <v>0</v>
      </c>
    </row>
    <row r="85" spans="1:5" x14ac:dyDescent="0.2">
      <c r="A85" s="53"/>
      <c r="B85" s="54"/>
      <c r="C85" s="54"/>
    </row>
    <row r="86" spans="1:5" x14ac:dyDescent="0.2">
      <c r="A86" s="49"/>
      <c r="B86" s="49"/>
      <c r="C86" s="49"/>
    </row>
  </sheetData>
  <mergeCells count="20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5:C85"/>
    <mergeCell ref="A86:C86"/>
    <mergeCell ref="A58:B58"/>
    <mergeCell ref="F64:G64"/>
    <mergeCell ref="A65:B65"/>
    <mergeCell ref="A74:B74"/>
    <mergeCell ref="A83:B83"/>
    <mergeCell ref="A84:C8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5" width="15.7109375" style="17" customWidth="1"/>
    <col min="6" max="6" width="13" style="18" bestFit="1" customWidth="1"/>
    <col min="7" max="7" width="10.85546875" style="18" bestFit="1" customWidth="1"/>
    <col min="8" max="8" width="9.140625" style="12"/>
  </cols>
  <sheetData>
    <row r="1" spans="1:7" x14ac:dyDescent="0.2">
      <c r="A1" s="55" t="s">
        <v>76</v>
      </c>
      <c r="B1" s="55"/>
      <c r="C1" s="55"/>
    </row>
    <row r="3" spans="1:7" x14ac:dyDescent="0.2">
      <c r="A3" s="1" t="s">
        <v>29</v>
      </c>
      <c r="B3" s="56" t="s">
        <v>77</v>
      </c>
      <c r="C3" s="57"/>
    </row>
    <row r="4" spans="1:7" x14ac:dyDescent="0.2">
      <c r="A4" s="1" t="s">
        <v>30</v>
      </c>
      <c r="B4" s="58" t="s">
        <v>78</v>
      </c>
      <c r="C4" s="58"/>
    </row>
    <row r="5" spans="1:7" x14ac:dyDescent="0.2">
      <c r="A5" s="1" t="s">
        <v>31</v>
      </c>
      <c r="B5" s="59" t="s">
        <v>124</v>
      </c>
      <c r="C5" s="58"/>
    </row>
    <row r="6" spans="1:7" x14ac:dyDescent="0.2">
      <c r="A6" s="1" t="s">
        <v>32</v>
      </c>
      <c r="B6" s="58" t="s">
        <v>79</v>
      </c>
      <c r="C6" s="58"/>
    </row>
    <row r="7" spans="1:7" x14ac:dyDescent="0.2">
      <c r="A7" s="1" t="s">
        <v>33</v>
      </c>
      <c r="B7" s="60" t="s">
        <v>134</v>
      </c>
      <c r="C7" s="61"/>
    </row>
    <row r="8" spans="1:7" x14ac:dyDescent="0.2">
      <c r="A8" s="1" t="s">
        <v>34</v>
      </c>
      <c r="B8" s="62">
        <v>45399</v>
      </c>
      <c r="C8" s="58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90</v>
      </c>
    </row>
    <row r="13" spans="1:7" x14ac:dyDescent="0.2">
      <c r="A13" s="1" t="s">
        <v>37</v>
      </c>
      <c r="B13" s="4" t="s">
        <v>0</v>
      </c>
      <c r="C13" s="9">
        <f>'TesGer - Mar'!D1</f>
        <v>7844108.1399999997</v>
      </c>
      <c r="F13" s="17"/>
    </row>
    <row r="14" spans="1:7" x14ac:dyDescent="0.2">
      <c r="A14" s="1" t="s">
        <v>38</v>
      </c>
      <c r="B14" s="4" t="s">
        <v>1</v>
      </c>
      <c r="C14" s="9">
        <f>'TesGer - Mar'!D2</f>
        <v>1861131.48</v>
      </c>
      <c r="F14" s="17"/>
    </row>
    <row r="15" spans="1:7" x14ac:dyDescent="0.2">
      <c r="A15" s="1" t="s">
        <v>39</v>
      </c>
      <c r="B15" s="4" t="s">
        <v>88</v>
      </c>
      <c r="C15" s="9">
        <f>'TesGer - Mar'!D3</f>
        <v>1311687.04</v>
      </c>
      <c r="F15" s="17"/>
    </row>
    <row r="16" spans="1:7" ht="51" x14ac:dyDescent="0.2">
      <c r="A16" s="5" t="s">
        <v>40</v>
      </c>
      <c r="B16" s="4" t="s">
        <v>92</v>
      </c>
      <c r="C16" s="39">
        <v>0</v>
      </c>
      <c r="E16" s="21"/>
      <c r="F16" s="63" t="s">
        <v>123</v>
      </c>
      <c r="G16" s="64"/>
    </row>
    <row r="17" spans="1:8" x14ac:dyDescent="0.2">
      <c r="A17" s="51" t="s">
        <v>67</v>
      </c>
      <c r="B17" s="51"/>
      <c r="C17" s="9">
        <f>SUM(C13:C16)</f>
        <v>11016926.66</v>
      </c>
      <c r="D17" s="17">
        <f>'TesGer - Mar'!E3</f>
        <v>11016926.66</v>
      </c>
      <c r="F17" s="19">
        <v>11016926.66</v>
      </c>
      <c r="G17" s="19">
        <f>+C17-F17</f>
        <v>0</v>
      </c>
      <c r="H17" s="18"/>
    </row>
    <row r="19" spans="1:8" x14ac:dyDescent="0.2">
      <c r="A19" s="3" t="s">
        <v>68</v>
      </c>
    </row>
    <row r="21" spans="1:8" x14ac:dyDescent="0.2">
      <c r="A21" s="2" t="s">
        <v>35</v>
      </c>
      <c r="B21" s="2" t="s">
        <v>36</v>
      </c>
      <c r="C21" s="10" t="s">
        <v>89</v>
      </c>
    </row>
    <row r="22" spans="1:8" x14ac:dyDescent="0.2">
      <c r="A22" s="1" t="s">
        <v>37</v>
      </c>
      <c r="B22" s="1" t="s">
        <v>2</v>
      </c>
      <c r="C22" s="8">
        <f>'TesGer - Mar'!D4</f>
        <v>100.52</v>
      </c>
      <c r="F22" s="17"/>
    </row>
    <row r="23" spans="1:8" x14ac:dyDescent="0.2">
      <c r="A23" s="1" t="s">
        <v>38</v>
      </c>
      <c r="B23" s="1" t="s">
        <v>3</v>
      </c>
      <c r="C23" s="8">
        <f>'TesGer - Mar'!D5</f>
        <v>480070.28</v>
      </c>
      <c r="F23" s="17"/>
    </row>
    <row r="24" spans="1:8" x14ac:dyDescent="0.2">
      <c r="A24" s="1" t="s">
        <v>39</v>
      </c>
      <c r="B24" s="1" t="s">
        <v>4</v>
      </c>
      <c r="C24" s="8">
        <f>'TesGer - Mar'!D6</f>
        <v>82761</v>
      </c>
      <c r="F24" s="17"/>
    </row>
    <row r="25" spans="1:8" x14ac:dyDescent="0.2">
      <c r="A25" s="1" t="s">
        <v>40</v>
      </c>
      <c r="B25" s="1" t="s">
        <v>5</v>
      </c>
      <c r="C25" s="8">
        <f>'TesGer - Mar'!D7</f>
        <v>425441.34</v>
      </c>
      <c r="F25" s="17"/>
    </row>
    <row r="26" spans="1:8" x14ac:dyDescent="0.2">
      <c r="A26" s="1" t="s">
        <v>41</v>
      </c>
      <c r="B26" s="1" t="s">
        <v>6</v>
      </c>
      <c r="C26" s="8">
        <f>'TesGer - Mar'!D8</f>
        <v>60147.9</v>
      </c>
      <c r="F26" s="17"/>
    </row>
    <row r="27" spans="1:8" x14ac:dyDescent="0.2">
      <c r="A27" s="1" t="s">
        <v>42</v>
      </c>
      <c r="B27" s="1" t="s">
        <v>64</v>
      </c>
      <c r="C27" s="8">
        <f>'TesGer - Mar'!D9</f>
        <v>10689.63</v>
      </c>
      <c r="F27" s="17"/>
    </row>
    <row r="28" spans="1:8" x14ac:dyDescent="0.2">
      <c r="A28" s="1" t="s">
        <v>43</v>
      </c>
      <c r="B28" s="1" t="s">
        <v>7</v>
      </c>
      <c r="C28" s="8">
        <f>'TesGer - Mar'!D10</f>
        <v>158866.10999999999</v>
      </c>
      <c r="F28" s="17"/>
    </row>
    <row r="29" spans="1:8" x14ac:dyDescent="0.2">
      <c r="A29" s="1" t="s">
        <v>44</v>
      </c>
      <c r="B29" s="1" t="s">
        <v>8</v>
      </c>
      <c r="C29" s="8">
        <f>'TesGer - Mar'!D11</f>
        <v>84913.22</v>
      </c>
      <c r="F29" s="17"/>
    </row>
    <row r="30" spans="1:8" x14ac:dyDescent="0.2">
      <c r="A30" s="1" t="s">
        <v>45</v>
      </c>
      <c r="B30" s="1" t="s">
        <v>9</v>
      </c>
      <c r="C30" s="8">
        <f>'TesGer - Mar'!D12</f>
        <v>43430.74</v>
      </c>
      <c r="F30" s="17"/>
    </row>
    <row r="31" spans="1:8" x14ac:dyDescent="0.2">
      <c r="A31" s="1" t="s">
        <v>46</v>
      </c>
      <c r="B31" s="1" t="s">
        <v>10</v>
      </c>
      <c r="C31" s="8">
        <f>'TesGer - Mar'!D13</f>
        <v>108475.95</v>
      </c>
      <c r="F31" s="17"/>
    </row>
    <row r="32" spans="1:8" x14ac:dyDescent="0.2">
      <c r="A32" s="1" t="s">
        <v>47</v>
      </c>
      <c r="B32" s="1" t="s">
        <v>11</v>
      </c>
      <c r="C32" s="8">
        <f>'TesGer - Mar'!D14</f>
        <v>1950.35</v>
      </c>
      <c r="F32" s="17"/>
    </row>
    <row r="33" spans="1:7" x14ac:dyDescent="0.2">
      <c r="A33" s="1" t="s">
        <v>48</v>
      </c>
      <c r="B33" s="1" t="s">
        <v>12</v>
      </c>
      <c r="C33" s="8">
        <f>'TesGer - Mar'!D15</f>
        <v>10582.66</v>
      </c>
      <c r="F33" s="17"/>
    </row>
    <row r="34" spans="1:7" ht="63.75" x14ac:dyDescent="0.2">
      <c r="A34" s="5" t="s">
        <v>49</v>
      </c>
      <c r="B34" s="6" t="s">
        <v>93</v>
      </c>
      <c r="C34" s="8">
        <f>'TesGer - Mar'!D16</f>
        <v>46772.89</v>
      </c>
      <c r="F34" s="17"/>
    </row>
    <row r="35" spans="1:7" x14ac:dyDescent="0.2">
      <c r="A35" s="1" t="s">
        <v>50</v>
      </c>
      <c r="B35" s="1" t="s">
        <v>13</v>
      </c>
      <c r="C35" s="8">
        <f>'TesGer - Mar'!D17</f>
        <v>251935.98</v>
      </c>
      <c r="F35" s="17"/>
    </row>
    <row r="36" spans="1:7" x14ac:dyDescent="0.2">
      <c r="A36" s="1" t="s">
        <v>51</v>
      </c>
      <c r="B36" s="1" t="s">
        <v>83</v>
      </c>
      <c r="C36" s="8">
        <f>'TesGer - Mar'!D18</f>
        <v>307323.25</v>
      </c>
      <c r="F36" s="17"/>
    </row>
    <row r="37" spans="1:7" x14ac:dyDescent="0.2">
      <c r="A37" s="1" t="s">
        <v>52</v>
      </c>
      <c r="B37" s="1" t="s">
        <v>14</v>
      </c>
      <c r="C37" s="8">
        <f>'TesGer - Mar'!D19</f>
        <v>0</v>
      </c>
      <c r="F37" s="17"/>
    </row>
    <row r="38" spans="1:7" ht="25.5" x14ac:dyDescent="0.2">
      <c r="A38" s="5" t="s">
        <v>53</v>
      </c>
      <c r="B38" s="11" t="s">
        <v>65</v>
      </c>
      <c r="C38" s="8">
        <f>'TesGer - Mar'!D20</f>
        <v>120568.06</v>
      </c>
      <c r="F38" s="17"/>
    </row>
    <row r="39" spans="1:7" x14ac:dyDescent="0.2">
      <c r="A39" s="1" t="s">
        <v>54</v>
      </c>
      <c r="B39" s="1" t="s">
        <v>15</v>
      </c>
      <c r="C39" s="8">
        <f>'TesGer - Mar'!D21</f>
        <v>8015.63</v>
      </c>
      <c r="F39" s="17"/>
    </row>
    <row r="40" spans="1:7" x14ac:dyDescent="0.2">
      <c r="A40" s="1" t="s">
        <v>55</v>
      </c>
      <c r="B40" s="1" t="s">
        <v>16</v>
      </c>
      <c r="C40" s="8">
        <f>'TesGer - Mar'!D22</f>
        <v>0</v>
      </c>
      <c r="F40" s="17"/>
    </row>
    <row r="41" spans="1:7" x14ac:dyDescent="0.2">
      <c r="A41" s="1" t="s">
        <v>56</v>
      </c>
      <c r="B41" s="1" t="s">
        <v>17</v>
      </c>
      <c r="C41" s="8">
        <f>'TesGer - Mar'!D23</f>
        <v>0</v>
      </c>
      <c r="F41" s="17"/>
    </row>
    <row r="42" spans="1:7" x14ac:dyDescent="0.2">
      <c r="A42" s="1" t="s">
        <v>57</v>
      </c>
      <c r="B42" s="1" t="s">
        <v>18</v>
      </c>
      <c r="C42" s="8">
        <f>'TesGer - Mar'!D24</f>
        <v>0</v>
      </c>
      <c r="F42" s="17"/>
    </row>
    <row r="43" spans="1:7" x14ac:dyDescent="0.2">
      <c r="A43" s="1" t="s">
        <v>58</v>
      </c>
      <c r="B43" s="1" t="s">
        <v>19</v>
      </c>
      <c r="C43" s="8">
        <f>'TesGer - Mar'!D25</f>
        <v>12142.25</v>
      </c>
      <c r="F43" s="17"/>
    </row>
    <row r="44" spans="1:7" x14ac:dyDescent="0.2">
      <c r="A44" s="1" t="s">
        <v>59</v>
      </c>
      <c r="B44" s="1" t="s">
        <v>20</v>
      </c>
      <c r="C44" s="8">
        <f>'TesGer - Mar'!D26</f>
        <v>0</v>
      </c>
      <c r="F44" s="17"/>
    </row>
    <row r="45" spans="1:7" x14ac:dyDescent="0.2">
      <c r="A45" s="1" t="s">
        <v>60</v>
      </c>
      <c r="B45" s="1" t="s">
        <v>66</v>
      </c>
      <c r="C45" s="8">
        <f>'TesGer - Mar'!D27</f>
        <v>3847.39</v>
      </c>
      <c r="F45" s="17"/>
    </row>
    <row r="46" spans="1:7" x14ac:dyDescent="0.2">
      <c r="A46" s="1" t="s">
        <v>61</v>
      </c>
      <c r="B46" s="1" t="s">
        <v>21</v>
      </c>
      <c r="C46" s="8">
        <f>'TesGer - Mar'!D28</f>
        <v>0</v>
      </c>
      <c r="F46" s="17"/>
    </row>
    <row r="47" spans="1:7" x14ac:dyDescent="0.2">
      <c r="A47" s="1" t="s">
        <v>62</v>
      </c>
      <c r="B47" s="1" t="s">
        <v>22</v>
      </c>
      <c r="C47" s="8">
        <f>'TesGer - Mar'!D29</f>
        <v>1880471.11</v>
      </c>
      <c r="F47" s="50" t="s">
        <v>123</v>
      </c>
      <c r="G47" s="50"/>
    </row>
    <row r="48" spans="1:7" x14ac:dyDescent="0.2">
      <c r="A48" s="51" t="s">
        <v>67</v>
      </c>
      <c r="B48" s="51"/>
      <c r="C48" s="9">
        <f>SUM(C22:C47)</f>
        <v>4098506.26</v>
      </c>
      <c r="D48" s="17">
        <f>'TesGer - Mar'!E29</f>
        <v>4098506.26</v>
      </c>
      <c r="E48" s="17">
        <f>+C17-D17</f>
        <v>0</v>
      </c>
      <c r="F48" s="19">
        <v>4098506.26</v>
      </c>
      <c r="G48" s="19">
        <f>+C48-F48</f>
        <v>0</v>
      </c>
    </row>
    <row r="49" spans="1:8" x14ac:dyDescent="0.2">
      <c r="H49" s="18"/>
    </row>
    <row r="50" spans="1:8" x14ac:dyDescent="0.2">
      <c r="A50" s="3" t="s">
        <v>82</v>
      </c>
      <c r="H50" s="18"/>
    </row>
    <row r="52" spans="1:8" x14ac:dyDescent="0.2">
      <c r="A52" s="2" t="s">
        <v>35</v>
      </c>
      <c r="B52" s="2" t="s">
        <v>36</v>
      </c>
      <c r="C52" s="10" t="s">
        <v>89</v>
      </c>
    </row>
    <row r="53" spans="1:8" x14ac:dyDescent="0.2">
      <c r="A53" s="1" t="s">
        <v>37</v>
      </c>
      <c r="B53" s="1" t="s">
        <v>23</v>
      </c>
      <c r="C53" s="8">
        <v>0</v>
      </c>
      <c r="F53" s="17"/>
    </row>
    <row r="54" spans="1:8" x14ac:dyDescent="0.2">
      <c r="A54" s="1" t="s">
        <v>38</v>
      </c>
      <c r="B54" s="1" t="s">
        <v>24</v>
      </c>
      <c r="C54" s="8">
        <v>0</v>
      </c>
      <c r="F54" s="17"/>
    </row>
    <row r="55" spans="1:8" x14ac:dyDescent="0.2">
      <c r="A55" s="1" t="s">
        <v>39</v>
      </c>
      <c r="B55" s="1" t="s">
        <v>63</v>
      </c>
      <c r="C55" s="8">
        <v>0</v>
      </c>
      <c r="F55" s="17"/>
    </row>
    <row r="56" spans="1:8" x14ac:dyDescent="0.2">
      <c r="A56" s="1" t="s">
        <v>40</v>
      </c>
      <c r="B56" s="1" t="s">
        <v>25</v>
      </c>
      <c r="C56" s="8">
        <v>0</v>
      </c>
      <c r="F56" s="17"/>
    </row>
    <row r="57" spans="1:8" x14ac:dyDescent="0.2">
      <c r="A57" s="1" t="s">
        <v>41</v>
      </c>
      <c r="B57" s="1" t="s">
        <v>26</v>
      </c>
      <c r="C57" s="8">
        <v>0</v>
      </c>
      <c r="F57" s="50" t="s">
        <v>123</v>
      </c>
      <c r="G57" s="50"/>
    </row>
    <row r="58" spans="1:8" x14ac:dyDescent="0.2">
      <c r="A58" s="51" t="s">
        <v>67</v>
      </c>
      <c r="B58" s="51"/>
      <c r="C58" s="9">
        <f>SUM(C53:C57)</f>
        <v>0</v>
      </c>
      <c r="D58" s="17">
        <f>'TesGer - Mar'!E52</f>
        <v>0</v>
      </c>
      <c r="E58" s="17">
        <f>+C58-D58</f>
        <v>0</v>
      </c>
      <c r="F58" s="19">
        <v>0</v>
      </c>
      <c r="G58" s="19">
        <f>+C58-F58</f>
        <v>0</v>
      </c>
    </row>
    <row r="60" spans="1:8" x14ac:dyDescent="0.2">
      <c r="A60" s="3" t="s">
        <v>69</v>
      </c>
    </row>
    <row r="62" spans="1:8" x14ac:dyDescent="0.2">
      <c r="A62" s="2" t="s">
        <v>35</v>
      </c>
      <c r="B62" s="2" t="s">
        <v>36</v>
      </c>
      <c r="C62" s="10" t="s">
        <v>90</v>
      </c>
    </row>
    <row r="63" spans="1:8" x14ac:dyDescent="0.2">
      <c r="A63" s="1" t="s">
        <v>37</v>
      </c>
      <c r="B63" s="1" t="s">
        <v>27</v>
      </c>
      <c r="C63" s="8">
        <f>'TesGer - Mar'!D53</f>
        <v>0</v>
      </c>
    </row>
    <row r="64" spans="1:8" x14ac:dyDescent="0.2">
      <c r="A64" s="1" t="s">
        <v>38</v>
      </c>
      <c r="B64" s="1" t="s">
        <v>28</v>
      </c>
      <c r="C64" s="8">
        <v>0</v>
      </c>
      <c r="F64" s="50" t="s">
        <v>123</v>
      </c>
      <c r="G64" s="50"/>
    </row>
    <row r="65" spans="1:7" x14ac:dyDescent="0.2">
      <c r="A65" s="51" t="s">
        <v>67</v>
      </c>
      <c r="B65" s="51"/>
      <c r="C65" s="9">
        <f>SUM(C63:C64)</f>
        <v>0</v>
      </c>
      <c r="D65" s="17">
        <f>'TesGer - Mar'!E53</f>
        <v>0</v>
      </c>
      <c r="E65" s="17">
        <f>+C65-D65</f>
        <v>0</v>
      </c>
      <c r="F65" s="19">
        <v>0</v>
      </c>
      <c r="G65" s="19">
        <f>+C65-F65</f>
        <v>0</v>
      </c>
    </row>
    <row r="67" spans="1:7" x14ac:dyDescent="0.2">
      <c r="A67" s="3" t="s">
        <v>70</v>
      </c>
    </row>
    <row r="69" spans="1:7" x14ac:dyDescent="0.2">
      <c r="A69" s="2" t="s">
        <v>35</v>
      </c>
      <c r="B69" s="2" t="s">
        <v>36</v>
      </c>
      <c r="C69" s="10" t="s">
        <v>90</v>
      </c>
    </row>
    <row r="70" spans="1:7" x14ac:dyDescent="0.2">
      <c r="A70" s="1" t="s">
        <v>37</v>
      </c>
      <c r="B70" s="1" t="s">
        <v>71</v>
      </c>
      <c r="C70" s="8">
        <f>'TesGer - Mar'!D30</f>
        <v>11006442.58</v>
      </c>
      <c r="F70" s="17"/>
    </row>
    <row r="71" spans="1:7" x14ac:dyDescent="0.2">
      <c r="A71" s="1" t="s">
        <v>38</v>
      </c>
      <c r="B71" s="1" t="s">
        <v>72</v>
      </c>
      <c r="C71" s="8">
        <f>'TesGer - Mar'!D31</f>
        <v>4291116.8600000003</v>
      </c>
      <c r="F71" s="17"/>
    </row>
    <row r="72" spans="1:7" x14ac:dyDescent="0.2">
      <c r="A72" s="1" t="s">
        <v>39</v>
      </c>
      <c r="B72" s="1" t="s">
        <v>74</v>
      </c>
      <c r="C72" s="8">
        <f>'TesGer - Mar'!D32</f>
        <v>0</v>
      </c>
      <c r="F72" s="17"/>
    </row>
    <row r="73" spans="1:7" x14ac:dyDescent="0.2">
      <c r="A73" s="1" t="s">
        <v>40</v>
      </c>
      <c r="B73" s="1" t="s">
        <v>84</v>
      </c>
      <c r="C73" s="8">
        <f>'TesGer - Mar'!D33</f>
        <v>0</v>
      </c>
      <c r="F73" s="17"/>
    </row>
    <row r="74" spans="1:7" x14ac:dyDescent="0.2">
      <c r="A74" s="51" t="s">
        <v>67</v>
      </c>
      <c r="B74" s="51"/>
      <c r="C74" s="9">
        <f>SUM(C70:C73)</f>
        <v>15297559.440000001</v>
      </c>
      <c r="D74" s="17">
        <f>'TesGer - Mar'!E34</f>
        <v>15297559.440000001</v>
      </c>
      <c r="E74" s="17">
        <f>+D74-C74</f>
        <v>0</v>
      </c>
    </row>
    <row r="76" spans="1:7" x14ac:dyDescent="0.2">
      <c r="A76" s="3" t="s">
        <v>75</v>
      </c>
    </row>
    <row r="78" spans="1:7" x14ac:dyDescent="0.2">
      <c r="A78" s="2" t="s">
        <v>35</v>
      </c>
      <c r="B78" s="2" t="s">
        <v>36</v>
      </c>
      <c r="C78" s="10" t="s">
        <v>90</v>
      </c>
    </row>
    <row r="79" spans="1:7" x14ac:dyDescent="0.2">
      <c r="A79" s="1" t="s">
        <v>37</v>
      </c>
      <c r="B79" s="1" t="s">
        <v>85</v>
      </c>
      <c r="C79" s="8">
        <v>0</v>
      </c>
    </row>
    <row r="80" spans="1:7" x14ac:dyDescent="0.2">
      <c r="A80" s="1" t="s">
        <v>38</v>
      </c>
      <c r="B80" s="1" t="s">
        <v>86</v>
      </c>
      <c r="C80" s="8">
        <v>0</v>
      </c>
    </row>
    <row r="81" spans="1:5" x14ac:dyDescent="0.2">
      <c r="A81" s="1" t="s">
        <v>39</v>
      </c>
      <c r="B81" s="1" t="s">
        <v>87</v>
      </c>
      <c r="C81" s="8">
        <v>0</v>
      </c>
    </row>
    <row r="82" spans="1:5" x14ac:dyDescent="0.2">
      <c r="A82" s="1" t="s">
        <v>40</v>
      </c>
      <c r="B82" s="1" t="s">
        <v>73</v>
      </c>
      <c r="C82" s="8">
        <v>0</v>
      </c>
    </row>
    <row r="83" spans="1:5" x14ac:dyDescent="0.2">
      <c r="A83" s="51" t="s">
        <v>67</v>
      </c>
      <c r="B83" s="51"/>
      <c r="C83" s="9">
        <f>SUM(C79:C82)</f>
        <v>0</v>
      </c>
    </row>
    <row r="84" spans="1:5" x14ac:dyDescent="0.2">
      <c r="A84" s="52" t="s">
        <v>94</v>
      </c>
      <c r="B84" s="52"/>
      <c r="C84" s="52"/>
      <c r="D84" s="17">
        <f>'TesGer - Mar'!E35</f>
        <v>30412992.359999999</v>
      </c>
      <c r="E84" s="17">
        <f>D84-C17-C48-C58-C65-C74-C83</f>
        <v>-1.862645149230957E-9</v>
      </c>
    </row>
    <row r="85" spans="1:5" x14ac:dyDescent="0.2">
      <c r="A85" s="53"/>
      <c r="B85" s="54"/>
      <c r="C85" s="54"/>
    </row>
    <row r="86" spans="1:5" x14ac:dyDescent="0.2">
      <c r="A86" s="49"/>
      <c r="B86" s="49"/>
      <c r="C86" s="49"/>
    </row>
  </sheetData>
  <mergeCells count="20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5:C85"/>
    <mergeCell ref="A86:C86"/>
    <mergeCell ref="A58:B58"/>
    <mergeCell ref="F64:G64"/>
    <mergeCell ref="A65:B65"/>
    <mergeCell ref="A74:B74"/>
    <mergeCell ref="A83:B83"/>
    <mergeCell ref="A84:C8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5" width="15.7109375" style="17" customWidth="1"/>
    <col min="6" max="6" width="13" style="18" bestFit="1" customWidth="1"/>
    <col min="7" max="7" width="10.85546875" style="18" bestFit="1" customWidth="1"/>
    <col min="8" max="8" width="9.140625" style="12"/>
  </cols>
  <sheetData>
    <row r="1" spans="1:7" x14ac:dyDescent="0.2">
      <c r="A1" s="55" t="s">
        <v>76</v>
      </c>
      <c r="B1" s="55"/>
      <c r="C1" s="55"/>
    </row>
    <row r="3" spans="1:7" x14ac:dyDescent="0.2">
      <c r="A3" s="1" t="s">
        <v>29</v>
      </c>
      <c r="B3" s="56" t="s">
        <v>77</v>
      </c>
      <c r="C3" s="57"/>
    </row>
    <row r="4" spans="1:7" x14ac:dyDescent="0.2">
      <c r="A4" s="1" t="s">
        <v>30</v>
      </c>
      <c r="B4" s="58" t="s">
        <v>78</v>
      </c>
      <c r="C4" s="58"/>
    </row>
    <row r="5" spans="1:7" x14ac:dyDescent="0.2">
      <c r="A5" s="1" t="s">
        <v>31</v>
      </c>
      <c r="B5" s="59" t="s">
        <v>124</v>
      </c>
      <c r="C5" s="58"/>
    </row>
    <row r="6" spans="1:7" x14ac:dyDescent="0.2">
      <c r="A6" s="1" t="s">
        <v>32</v>
      </c>
      <c r="B6" s="58" t="s">
        <v>79</v>
      </c>
      <c r="C6" s="58"/>
    </row>
    <row r="7" spans="1:7" x14ac:dyDescent="0.2">
      <c r="A7" s="1" t="s">
        <v>33</v>
      </c>
      <c r="B7" s="60" t="s">
        <v>136</v>
      </c>
      <c r="C7" s="61"/>
    </row>
    <row r="8" spans="1:7" x14ac:dyDescent="0.2">
      <c r="A8" s="1" t="s">
        <v>34</v>
      </c>
      <c r="B8" s="62">
        <v>45432</v>
      </c>
      <c r="C8" s="58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90</v>
      </c>
    </row>
    <row r="13" spans="1:7" x14ac:dyDescent="0.2">
      <c r="A13" s="1" t="s">
        <v>37</v>
      </c>
      <c r="B13" s="4" t="s">
        <v>0</v>
      </c>
      <c r="C13" s="9">
        <f>'TesGer - Abr'!D1</f>
        <v>7710917.4199999999</v>
      </c>
      <c r="F13" s="17"/>
    </row>
    <row r="14" spans="1:7" x14ac:dyDescent="0.2">
      <c r="A14" s="1" t="s">
        <v>38</v>
      </c>
      <c r="B14" s="4" t="s">
        <v>1</v>
      </c>
      <c r="C14" s="9">
        <f>'TesGer - Abr'!D2</f>
        <v>1854070.39</v>
      </c>
      <c r="F14" s="17"/>
    </row>
    <row r="15" spans="1:7" x14ac:dyDescent="0.2">
      <c r="A15" s="1" t="s">
        <v>39</v>
      </c>
      <c r="B15" s="4" t="s">
        <v>88</v>
      </c>
      <c r="C15" s="9">
        <f>'TesGer - Abr'!D3</f>
        <v>1303998.78</v>
      </c>
      <c r="F15" s="17"/>
    </row>
    <row r="16" spans="1:7" ht="51" x14ac:dyDescent="0.2">
      <c r="A16" s="5" t="s">
        <v>40</v>
      </c>
      <c r="B16" s="4" t="s">
        <v>92</v>
      </c>
      <c r="C16" s="39">
        <v>0</v>
      </c>
      <c r="E16" s="21"/>
      <c r="F16" s="63" t="s">
        <v>123</v>
      </c>
      <c r="G16" s="64"/>
    </row>
    <row r="17" spans="1:8" x14ac:dyDescent="0.2">
      <c r="A17" s="51" t="s">
        <v>67</v>
      </c>
      <c r="B17" s="51"/>
      <c r="C17" s="9">
        <f>SUM(C13:C16)</f>
        <v>10868986.59</v>
      </c>
      <c r="D17" s="17">
        <f>'TesGer - Abr'!E3</f>
        <v>10868986.59</v>
      </c>
      <c r="F17" s="19">
        <v>10868986.59</v>
      </c>
      <c r="G17" s="19">
        <f>+C17-F17</f>
        <v>0</v>
      </c>
      <c r="H17" s="18"/>
    </row>
    <row r="19" spans="1:8" x14ac:dyDescent="0.2">
      <c r="A19" s="3" t="s">
        <v>68</v>
      </c>
    </row>
    <row r="21" spans="1:8" x14ac:dyDescent="0.2">
      <c r="A21" s="2" t="s">
        <v>35</v>
      </c>
      <c r="B21" s="2" t="s">
        <v>36</v>
      </c>
      <c r="C21" s="10" t="s">
        <v>89</v>
      </c>
    </row>
    <row r="22" spans="1:8" x14ac:dyDescent="0.2">
      <c r="A22" s="1" t="s">
        <v>37</v>
      </c>
      <c r="B22" s="1" t="s">
        <v>2</v>
      </c>
      <c r="C22" s="8">
        <f>'TesGer - Abr'!D4</f>
        <v>471.89</v>
      </c>
      <c r="F22" s="17"/>
    </row>
    <row r="23" spans="1:8" x14ac:dyDescent="0.2">
      <c r="A23" s="1" t="s">
        <v>38</v>
      </c>
      <c r="B23" s="1" t="s">
        <v>3</v>
      </c>
      <c r="C23" s="8">
        <f>'TesGer - Abr'!D5</f>
        <v>481028.27</v>
      </c>
      <c r="F23" s="17"/>
    </row>
    <row r="24" spans="1:8" x14ac:dyDescent="0.2">
      <c r="A24" s="1" t="s">
        <v>39</v>
      </c>
      <c r="B24" s="1" t="s">
        <v>4</v>
      </c>
      <c r="C24" s="8">
        <f>'TesGer - Abr'!D6</f>
        <v>81338.58</v>
      </c>
      <c r="F24" s="17"/>
    </row>
    <row r="25" spans="1:8" x14ac:dyDescent="0.2">
      <c r="A25" s="1" t="s">
        <v>40</v>
      </c>
      <c r="B25" s="1" t="s">
        <v>5</v>
      </c>
      <c r="C25" s="8">
        <f>'TesGer - Abr'!D7</f>
        <v>447411.82</v>
      </c>
      <c r="F25" s="17"/>
    </row>
    <row r="26" spans="1:8" x14ac:dyDescent="0.2">
      <c r="A26" s="1" t="s">
        <v>41</v>
      </c>
      <c r="B26" s="1" t="s">
        <v>6</v>
      </c>
      <c r="C26" s="8">
        <f>'TesGer - Abr'!D8</f>
        <v>89777.46</v>
      </c>
      <c r="F26" s="17"/>
    </row>
    <row r="27" spans="1:8" x14ac:dyDescent="0.2">
      <c r="A27" s="1" t="s">
        <v>42</v>
      </c>
      <c r="B27" s="1" t="s">
        <v>64</v>
      </c>
      <c r="C27" s="8">
        <f>'TesGer - Abr'!D9</f>
        <v>52678.03</v>
      </c>
      <c r="F27" s="17"/>
    </row>
    <row r="28" spans="1:8" x14ac:dyDescent="0.2">
      <c r="A28" s="1" t="s">
        <v>43</v>
      </c>
      <c r="B28" s="1" t="s">
        <v>7</v>
      </c>
      <c r="C28" s="8">
        <f>'TesGer - Abr'!D10</f>
        <v>81708.960000000006</v>
      </c>
      <c r="F28" s="17"/>
    </row>
    <row r="29" spans="1:8" x14ac:dyDescent="0.2">
      <c r="A29" s="1" t="s">
        <v>44</v>
      </c>
      <c r="B29" s="1" t="s">
        <v>8</v>
      </c>
      <c r="C29" s="8">
        <f>'TesGer - Abr'!D11</f>
        <v>84913.22</v>
      </c>
      <c r="F29" s="17"/>
    </row>
    <row r="30" spans="1:8" x14ac:dyDescent="0.2">
      <c r="A30" s="1" t="s">
        <v>45</v>
      </c>
      <c r="B30" s="1" t="s">
        <v>9</v>
      </c>
      <c r="C30" s="8">
        <f>'TesGer - Abr'!D12</f>
        <v>18243.04</v>
      </c>
      <c r="F30" s="17"/>
    </row>
    <row r="31" spans="1:8" x14ac:dyDescent="0.2">
      <c r="A31" s="1" t="s">
        <v>46</v>
      </c>
      <c r="B31" s="1" t="s">
        <v>10</v>
      </c>
      <c r="C31" s="8">
        <f>'TesGer - Abr'!D13</f>
        <v>108673.46</v>
      </c>
      <c r="F31" s="17"/>
    </row>
    <row r="32" spans="1:8" x14ac:dyDescent="0.2">
      <c r="A32" s="1" t="s">
        <v>47</v>
      </c>
      <c r="B32" s="1" t="s">
        <v>11</v>
      </c>
      <c r="C32" s="8">
        <f>'TesGer - Abr'!D14</f>
        <v>6072.29</v>
      </c>
      <c r="F32" s="17"/>
    </row>
    <row r="33" spans="1:7" x14ac:dyDescent="0.2">
      <c r="A33" s="1" t="s">
        <v>48</v>
      </c>
      <c r="B33" s="1" t="s">
        <v>12</v>
      </c>
      <c r="C33" s="8">
        <f>'TesGer - Abr'!D15</f>
        <v>8641.36</v>
      </c>
      <c r="F33" s="17"/>
    </row>
    <row r="34" spans="1:7" ht="63.75" x14ac:dyDescent="0.2">
      <c r="A34" s="5" t="s">
        <v>49</v>
      </c>
      <c r="B34" s="6" t="s">
        <v>93</v>
      </c>
      <c r="C34" s="8">
        <f>'TesGer - Abr'!D16</f>
        <v>49307.63</v>
      </c>
      <c r="F34" s="17"/>
    </row>
    <row r="35" spans="1:7" x14ac:dyDescent="0.2">
      <c r="A35" s="1" t="s">
        <v>50</v>
      </c>
      <c r="B35" s="1" t="s">
        <v>13</v>
      </c>
      <c r="C35" s="8">
        <f>'TesGer - Abr'!D17</f>
        <v>259908.85</v>
      </c>
      <c r="F35" s="17"/>
    </row>
    <row r="36" spans="1:7" x14ac:dyDescent="0.2">
      <c r="A36" s="1" t="s">
        <v>51</v>
      </c>
      <c r="B36" s="1" t="s">
        <v>83</v>
      </c>
      <c r="C36" s="8">
        <f>'TesGer - Abr'!D18</f>
        <v>311522.37</v>
      </c>
      <c r="F36" s="17"/>
    </row>
    <row r="37" spans="1:7" x14ac:dyDescent="0.2">
      <c r="A37" s="1" t="s">
        <v>52</v>
      </c>
      <c r="B37" s="1" t="s">
        <v>14</v>
      </c>
      <c r="C37" s="8">
        <f>'TesGer - Abr'!D19</f>
        <v>315</v>
      </c>
      <c r="F37" s="17"/>
    </row>
    <row r="38" spans="1:7" ht="25.5" x14ac:dyDescent="0.2">
      <c r="A38" s="5" t="s">
        <v>53</v>
      </c>
      <c r="B38" s="11" t="s">
        <v>65</v>
      </c>
      <c r="C38" s="8">
        <f>'TesGer - Abr'!D20</f>
        <v>123790.07</v>
      </c>
      <c r="F38" s="17"/>
    </row>
    <row r="39" spans="1:7" x14ac:dyDescent="0.2">
      <c r="A39" s="1" t="s">
        <v>54</v>
      </c>
      <c r="B39" s="1" t="s">
        <v>15</v>
      </c>
      <c r="C39" s="8">
        <f>'TesGer - Abr'!D21</f>
        <v>0</v>
      </c>
      <c r="F39" s="17"/>
    </row>
    <row r="40" spans="1:7" x14ac:dyDescent="0.2">
      <c r="A40" s="1" t="s">
        <v>55</v>
      </c>
      <c r="B40" s="1" t="s">
        <v>16</v>
      </c>
      <c r="C40" s="8">
        <f>'TesGer - Abr'!D22</f>
        <v>0</v>
      </c>
      <c r="F40" s="17"/>
    </row>
    <row r="41" spans="1:7" x14ac:dyDescent="0.2">
      <c r="A41" s="1" t="s">
        <v>56</v>
      </c>
      <c r="B41" s="1" t="s">
        <v>17</v>
      </c>
      <c r="C41" s="8">
        <f>'TesGer - Abr'!D23</f>
        <v>16690</v>
      </c>
      <c r="F41" s="17"/>
    </row>
    <row r="42" spans="1:7" x14ac:dyDescent="0.2">
      <c r="A42" s="1" t="s">
        <v>57</v>
      </c>
      <c r="B42" s="1" t="s">
        <v>18</v>
      </c>
      <c r="C42" s="8">
        <f>'TesGer - Abr'!D24</f>
        <v>0</v>
      </c>
      <c r="F42" s="17"/>
    </row>
    <row r="43" spans="1:7" x14ac:dyDescent="0.2">
      <c r="A43" s="1" t="s">
        <v>58</v>
      </c>
      <c r="B43" s="1" t="s">
        <v>19</v>
      </c>
      <c r="C43" s="8">
        <f>'TesGer - Abr'!D25</f>
        <v>6647.87</v>
      </c>
      <c r="F43" s="17"/>
    </row>
    <row r="44" spans="1:7" x14ac:dyDescent="0.2">
      <c r="A44" s="1" t="s">
        <v>59</v>
      </c>
      <c r="B44" s="1" t="s">
        <v>20</v>
      </c>
      <c r="C44" s="8">
        <f>'TesGer - Abr'!D26</f>
        <v>0</v>
      </c>
      <c r="F44" s="17"/>
    </row>
    <row r="45" spans="1:7" x14ac:dyDescent="0.2">
      <c r="A45" s="1" t="s">
        <v>60</v>
      </c>
      <c r="B45" s="1" t="s">
        <v>66</v>
      </c>
      <c r="C45" s="8">
        <f>'TesGer - Abr'!D27</f>
        <v>5619.59</v>
      </c>
      <c r="F45" s="17"/>
    </row>
    <row r="46" spans="1:7" x14ac:dyDescent="0.2">
      <c r="A46" s="1" t="s">
        <v>61</v>
      </c>
      <c r="B46" s="1" t="s">
        <v>21</v>
      </c>
      <c r="C46" s="8">
        <f>'TesGer - Abr'!D28</f>
        <v>0</v>
      </c>
      <c r="F46" s="17"/>
    </row>
    <row r="47" spans="1:7" x14ac:dyDescent="0.2">
      <c r="A47" s="1" t="s">
        <v>62</v>
      </c>
      <c r="B47" s="1" t="s">
        <v>22</v>
      </c>
      <c r="C47" s="8">
        <f>'TesGer - Abr'!D29</f>
        <v>1259246.1599999999</v>
      </c>
      <c r="F47" s="50" t="s">
        <v>123</v>
      </c>
      <c r="G47" s="50"/>
    </row>
    <row r="48" spans="1:7" x14ac:dyDescent="0.2">
      <c r="A48" s="51" t="s">
        <v>67</v>
      </c>
      <c r="B48" s="51"/>
      <c r="C48" s="9">
        <f>SUM(C22:C47)</f>
        <v>3494005.92</v>
      </c>
      <c r="D48" s="17">
        <f>'TesGer - Abr'!E29</f>
        <v>3494005.92</v>
      </c>
      <c r="E48" s="17">
        <f>+C17-D17</f>
        <v>0</v>
      </c>
      <c r="F48" s="19">
        <v>3494005.92</v>
      </c>
      <c r="G48" s="19">
        <f>+C48-F48</f>
        <v>0</v>
      </c>
    </row>
    <row r="49" spans="1:8" x14ac:dyDescent="0.2">
      <c r="H49" s="18"/>
    </row>
    <row r="50" spans="1:8" x14ac:dyDescent="0.2">
      <c r="A50" s="3" t="s">
        <v>82</v>
      </c>
      <c r="H50" s="18"/>
    </row>
    <row r="52" spans="1:8" x14ac:dyDescent="0.2">
      <c r="A52" s="2" t="s">
        <v>35</v>
      </c>
      <c r="B52" s="2" t="s">
        <v>36</v>
      </c>
      <c r="C52" s="10" t="s">
        <v>89</v>
      </c>
    </row>
    <row r="53" spans="1:8" x14ac:dyDescent="0.2">
      <c r="A53" s="1" t="s">
        <v>37</v>
      </c>
      <c r="B53" s="1" t="s">
        <v>23</v>
      </c>
      <c r="C53" s="8">
        <f>'TesGer - Abr'!D30</f>
        <v>0</v>
      </c>
      <c r="F53" s="17"/>
    </row>
    <row r="54" spans="1:8" x14ac:dyDescent="0.2">
      <c r="A54" s="1" t="s">
        <v>38</v>
      </c>
      <c r="B54" s="1" t="s">
        <v>24</v>
      </c>
      <c r="C54" s="8">
        <f>'TesGer - Abr'!D31</f>
        <v>0</v>
      </c>
      <c r="F54" s="17"/>
    </row>
    <row r="55" spans="1:8" x14ac:dyDescent="0.2">
      <c r="A55" s="1" t="s">
        <v>39</v>
      </c>
      <c r="B55" s="1" t="s">
        <v>63</v>
      </c>
      <c r="C55" s="8">
        <f>'TesGer - Abr'!D32</f>
        <v>0</v>
      </c>
      <c r="F55" s="17"/>
    </row>
    <row r="56" spans="1:8" x14ac:dyDescent="0.2">
      <c r="A56" s="1" t="s">
        <v>40</v>
      </c>
      <c r="B56" s="1" t="s">
        <v>25</v>
      </c>
      <c r="C56" s="8">
        <f>'TesGer - Abr'!D33</f>
        <v>0</v>
      </c>
      <c r="F56" s="17"/>
    </row>
    <row r="57" spans="1:8" x14ac:dyDescent="0.2">
      <c r="A57" s="1" t="s">
        <v>41</v>
      </c>
      <c r="B57" s="1" t="s">
        <v>26</v>
      </c>
      <c r="C57" s="8">
        <f>'TesGer - Abr'!D34</f>
        <v>53000</v>
      </c>
      <c r="F57" s="50" t="s">
        <v>123</v>
      </c>
      <c r="G57" s="50"/>
    </row>
    <row r="58" spans="1:8" x14ac:dyDescent="0.2">
      <c r="A58" s="51" t="s">
        <v>67</v>
      </c>
      <c r="B58" s="51"/>
      <c r="C58" s="9">
        <f>SUM(C53:C57)</f>
        <v>53000</v>
      </c>
      <c r="D58" s="17">
        <f>'TesGer - Abr'!E34</f>
        <v>53000</v>
      </c>
      <c r="E58" s="17">
        <f>+C58-D58</f>
        <v>0</v>
      </c>
      <c r="F58" s="19">
        <v>53000</v>
      </c>
      <c r="G58" s="19">
        <f>+C58-F58</f>
        <v>0</v>
      </c>
    </row>
    <row r="60" spans="1:8" x14ac:dyDescent="0.2">
      <c r="A60" s="3" t="s">
        <v>69</v>
      </c>
    </row>
    <row r="62" spans="1:8" x14ac:dyDescent="0.2">
      <c r="A62" s="2" t="s">
        <v>35</v>
      </c>
      <c r="B62" s="2" t="s">
        <v>36</v>
      </c>
      <c r="C62" s="10" t="s">
        <v>90</v>
      </c>
    </row>
    <row r="63" spans="1:8" x14ac:dyDescent="0.2">
      <c r="A63" s="1" t="s">
        <v>37</v>
      </c>
      <c r="B63" s="1" t="s">
        <v>27</v>
      </c>
      <c r="C63" s="8">
        <f>'TesGer - Abr'!D58</f>
        <v>0</v>
      </c>
    </row>
    <row r="64" spans="1:8" x14ac:dyDescent="0.2">
      <c r="A64" s="1" t="s">
        <v>38</v>
      </c>
      <c r="B64" s="1" t="s">
        <v>28</v>
      </c>
      <c r="C64" s="8">
        <v>0</v>
      </c>
      <c r="F64" s="50" t="s">
        <v>123</v>
      </c>
      <c r="G64" s="50"/>
    </row>
    <row r="65" spans="1:7" x14ac:dyDescent="0.2">
      <c r="A65" s="51" t="s">
        <v>67</v>
      </c>
      <c r="B65" s="51"/>
      <c r="C65" s="9">
        <f>SUM(C63:C64)</f>
        <v>0</v>
      </c>
      <c r="D65" s="17">
        <f>'TesGer - Abr'!E58</f>
        <v>0</v>
      </c>
      <c r="E65" s="17">
        <f>+C65-D65</f>
        <v>0</v>
      </c>
      <c r="F65" s="19">
        <v>0</v>
      </c>
      <c r="G65" s="19">
        <f>+C65-F65</f>
        <v>0</v>
      </c>
    </row>
    <row r="67" spans="1:7" x14ac:dyDescent="0.2">
      <c r="A67" s="3" t="s">
        <v>70</v>
      </c>
    </row>
    <row r="69" spans="1:7" x14ac:dyDescent="0.2">
      <c r="A69" s="2" t="s">
        <v>35</v>
      </c>
      <c r="B69" s="2" t="s">
        <v>36</v>
      </c>
      <c r="C69" s="10" t="s">
        <v>90</v>
      </c>
    </row>
    <row r="70" spans="1:7" x14ac:dyDescent="0.2">
      <c r="A70" s="1" t="s">
        <v>37</v>
      </c>
      <c r="B70" s="1" t="s">
        <v>71</v>
      </c>
      <c r="C70" s="8">
        <f>'TesGer - Abr'!D35</f>
        <v>10865366.92</v>
      </c>
      <c r="F70" s="17"/>
    </row>
    <row r="71" spans="1:7" x14ac:dyDescent="0.2">
      <c r="A71" s="1" t="s">
        <v>38</v>
      </c>
      <c r="B71" s="1" t="s">
        <v>72</v>
      </c>
      <c r="C71" s="8">
        <f>'TesGer - Abr'!D36</f>
        <v>3760496.96</v>
      </c>
      <c r="F71" s="17"/>
    </row>
    <row r="72" spans="1:7" x14ac:dyDescent="0.2">
      <c r="A72" s="1" t="s">
        <v>39</v>
      </c>
      <c r="B72" s="1" t="s">
        <v>74</v>
      </c>
      <c r="C72" s="8">
        <f>'TesGer - Abr'!D37</f>
        <v>237275</v>
      </c>
      <c r="F72" s="17"/>
    </row>
    <row r="73" spans="1:7" x14ac:dyDescent="0.2">
      <c r="A73" s="1" t="s">
        <v>40</v>
      </c>
      <c r="B73" s="1" t="s">
        <v>84</v>
      </c>
      <c r="C73" s="8">
        <f>'TesGer - Abr'!D38</f>
        <v>0</v>
      </c>
      <c r="F73" s="17"/>
    </row>
    <row r="74" spans="1:7" x14ac:dyDescent="0.2">
      <c r="A74" s="51" t="s">
        <v>67</v>
      </c>
      <c r="B74" s="51"/>
      <c r="C74" s="9">
        <f>SUM(C70:C73)</f>
        <v>14863138.879999999</v>
      </c>
      <c r="D74" s="17">
        <f>'TesGer - Abr'!E39</f>
        <v>14863138.879999999</v>
      </c>
      <c r="E74" s="17">
        <f>+D74-C74</f>
        <v>0</v>
      </c>
    </row>
    <row r="76" spans="1:7" x14ac:dyDescent="0.2">
      <c r="A76" s="3" t="s">
        <v>75</v>
      </c>
    </row>
    <row r="78" spans="1:7" x14ac:dyDescent="0.2">
      <c r="A78" s="2" t="s">
        <v>35</v>
      </c>
      <c r="B78" s="2" t="s">
        <v>36</v>
      </c>
      <c r="C78" s="10" t="s">
        <v>90</v>
      </c>
    </row>
    <row r="79" spans="1:7" x14ac:dyDescent="0.2">
      <c r="A79" s="1" t="s">
        <v>37</v>
      </c>
      <c r="B79" s="1" t="s">
        <v>85</v>
      </c>
      <c r="C79" s="8">
        <v>0</v>
      </c>
    </row>
    <row r="80" spans="1:7" x14ac:dyDescent="0.2">
      <c r="A80" s="1" t="s">
        <v>38</v>
      </c>
      <c r="B80" s="1" t="s">
        <v>86</v>
      </c>
      <c r="C80" s="8">
        <v>0</v>
      </c>
    </row>
    <row r="81" spans="1:5" x14ac:dyDescent="0.2">
      <c r="A81" s="1" t="s">
        <v>39</v>
      </c>
      <c r="B81" s="1" t="s">
        <v>87</v>
      </c>
      <c r="C81" s="8">
        <v>0</v>
      </c>
    </row>
    <row r="82" spans="1:5" x14ac:dyDescent="0.2">
      <c r="A82" s="1" t="s">
        <v>40</v>
      </c>
      <c r="B82" s="1" t="s">
        <v>73</v>
      </c>
      <c r="C82" s="8">
        <v>0</v>
      </c>
    </row>
    <row r="83" spans="1:5" x14ac:dyDescent="0.2">
      <c r="A83" s="51" t="s">
        <v>67</v>
      </c>
      <c r="B83" s="51"/>
      <c r="C83" s="9">
        <f>SUM(C79:C82)</f>
        <v>0</v>
      </c>
    </row>
    <row r="84" spans="1:5" x14ac:dyDescent="0.2">
      <c r="A84" s="52" t="s">
        <v>94</v>
      </c>
      <c r="B84" s="52"/>
      <c r="C84" s="52"/>
      <c r="D84" s="17">
        <f>'TesGer - Abr'!E40</f>
        <v>29279131.390000001</v>
      </c>
      <c r="E84" s="17">
        <f>D84-C17-C48-C58-C65-C74-C83</f>
        <v>1.862645149230957E-9</v>
      </c>
    </row>
    <row r="85" spans="1:5" x14ac:dyDescent="0.2">
      <c r="A85" s="53"/>
      <c r="B85" s="54"/>
      <c r="C85" s="54"/>
    </row>
    <row r="86" spans="1:5" x14ac:dyDescent="0.2">
      <c r="A86" s="49"/>
      <c r="B86" s="49"/>
      <c r="C86" s="49"/>
    </row>
  </sheetData>
  <mergeCells count="20">
    <mergeCell ref="A85:C85"/>
    <mergeCell ref="A86:C86"/>
    <mergeCell ref="A58:B58"/>
    <mergeCell ref="F64:G64"/>
    <mergeCell ref="A65:B65"/>
    <mergeCell ref="A74:B74"/>
    <mergeCell ref="A83:B83"/>
    <mergeCell ref="A84:C8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view="pageBreakPreview" zoomScaleNormal="100" zoomScaleSheetLayoutView="100" workbookViewId="0">
      <selection activeCell="F58" sqref="F58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5" width="15.7109375" style="17" customWidth="1"/>
    <col min="6" max="6" width="13" style="18" bestFit="1" customWidth="1"/>
    <col min="7" max="7" width="10.85546875" style="18" bestFit="1" customWidth="1"/>
    <col min="8" max="8" width="9.140625" style="12"/>
  </cols>
  <sheetData>
    <row r="1" spans="1:7" x14ac:dyDescent="0.2">
      <c r="A1" s="55" t="s">
        <v>76</v>
      </c>
      <c r="B1" s="55"/>
      <c r="C1" s="55"/>
    </row>
    <row r="3" spans="1:7" x14ac:dyDescent="0.2">
      <c r="A3" s="1" t="s">
        <v>29</v>
      </c>
      <c r="B3" s="56" t="s">
        <v>77</v>
      </c>
      <c r="C3" s="57"/>
    </row>
    <row r="4" spans="1:7" x14ac:dyDescent="0.2">
      <c r="A4" s="1" t="s">
        <v>30</v>
      </c>
      <c r="B4" s="58" t="s">
        <v>78</v>
      </c>
      <c r="C4" s="58"/>
    </row>
    <row r="5" spans="1:7" x14ac:dyDescent="0.2">
      <c r="A5" s="1" t="s">
        <v>31</v>
      </c>
      <c r="B5" s="59" t="s">
        <v>124</v>
      </c>
      <c r="C5" s="58"/>
    </row>
    <row r="6" spans="1:7" x14ac:dyDescent="0.2">
      <c r="A6" s="1" t="s">
        <v>32</v>
      </c>
      <c r="B6" s="58" t="s">
        <v>79</v>
      </c>
      <c r="C6" s="58"/>
    </row>
    <row r="7" spans="1:7" x14ac:dyDescent="0.2">
      <c r="A7" s="1" t="s">
        <v>33</v>
      </c>
      <c r="B7" s="60" t="s">
        <v>137</v>
      </c>
      <c r="C7" s="61"/>
    </row>
    <row r="8" spans="1:7" x14ac:dyDescent="0.2">
      <c r="A8" s="1" t="s">
        <v>34</v>
      </c>
      <c r="B8" s="62">
        <v>45463</v>
      </c>
      <c r="C8" s="58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90</v>
      </c>
    </row>
    <row r="13" spans="1:7" x14ac:dyDescent="0.2">
      <c r="A13" s="1" t="s">
        <v>37</v>
      </c>
      <c r="B13" s="4" t="s">
        <v>0</v>
      </c>
      <c r="C13" s="9">
        <f>'TesGer - Mai'!D1</f>
        <v>8128459.9299999997</v>
      </c>
      <c r="F13" s="17"/>
    </row>
    <row r="14" spans="1:7" x14ac:dyDescent="0.2">
      <c r="A14" s="1" t="s">
        <v>38</v>
      </c>
      <c r="B14" s="4" t="s">
        <v>1</v>
      </c>
      <c r="C14" s="9">
        <f>'TesGer - Mai'!D2</f>
        <v>1854070.39</v>
      </c>
      <c r="F14" s="17"/>
    </row>
    <row r="15" spans="1:7" x14ac:dyDescent="0.2">
      <c r="A15" s="1" t="s">
        <v>39</v>
      </c>
      <c r="B15" s="4" t="s">
        <v>88</v>
      </c>
      <c r="C15" s="9">
        <f>'TesGer - Mai'!D3</f>
        <v>1327308.82</v>
      </c>
      <c r="F15" s="17"/>
    </row>
    <row r="16" spans="1:7" ht="51" x14ac:dyDescent="0.2">
      <c r="A16" s="5" t="s">
        <v>40</v>
      </c>
      <c r="B16" s="4" t="s">
        <v>92</v>
      </c>
      <c r="C16" s="39">
        <v>0</v>
      </c>
      <c r="E16" s="21"/>
      <c r="F16" s="63" t="s">
        <v>123</v>
      </c>
      <c r="G16" s="64"/>
    </row>
    <row r="17" spans="1:8" x14ac:dyDescent="0.2">
      <c r="A17" s="51" t="s">
        <v>67</v>
      </c>
      <c r="B17" s="51"/>
      <c r="C17" s="9">
        <f>SUM(C13:C16)</f>
        <v>11309839.140000001</v>
      </c>
      <c r="D17" s="17">
        <f>'TesGer - Mai'!E3</f>
        <v>11309839.140000001</v>
      </c>
      <c r="F17" s="19">
        <v>11309839.140000001</v>
      </c>
      <c r="G17" s="19">
        <f>+C17-F17</f>
        <v>0</v>
      </c>
      <c r="H17" s="18"/>
    </row>
    <row r="19" spans="1:8" x14ac:dyDescent="0.2">
      <c r="A19" s="3" t="s">
        <v>68</v>
      </c>
    </row>
    <row r="21" spans="1:8" x14ac:dyDescent="0.2">
      <c r="A21" s="2" t="s">
        <v>35</v>
      </c>
      <c r="B21" s="2" t="s">
        <v>36</v>
      </c>
      <c r="C21" s="10" t="s">
        <v>89</v>
      </c>
    </row>
    <row r="22" spans="1:8" x14ac:dyDescent="0.2">
      <c r="A22" s="1" t="s">
        <v>37</v>
      </c>
      <c r="B22" s="1" t="s">
        <v>2</v>
      </c>
      <c r="C22" s="8">
        <f>'TesGer - Mai'!D4</f>
        <v>290.98</v>
      </c>
      <c r="F22" s="17"/>
    </row>
    <row r="23" spans="1:8" x14ac:dyDescent="0.2">
      <c r="A23" s="1" t="s">
        <v>38</v>
      </c>
      <c r="B23" s="1" t="s">
        <v>3</v>
      </c>
      <c r="C23" s="8">
        <f>'TesGer - Mai'!D5</f>
        <v>491111.3</v>
      </c>
      <c r="F23" s="17"/>
    </row>
    <row r="24" spans="1:8" x14ac:dyDescent="0.2">
      <c r="A24" s="1" t="s">
        <v>39</v>
      </c>
      <c r="B24" s="1" t="s">
        <v>4</v>
      </c>
      <c r="C24" s="8">
        <f>'TesGer - Mai'!D6</f>
        <v>83696.22</v>
      </c>
      <c r="F24" s="17"/>
    </row>
    <row r="25" spans="1:8" x14ac:dyDescent="0.2">
      <c r="A25" s="1" t="s">
        <v>40</v>
      </c>
      <c r="B25" s="1" t="s">
        <v>5</v>
      </c>
      <c r="C25" s="8">
        <f>'TesGer - Mai'!D7</f>
        <v>627790.91</v>
      </c>
      <c r="F25" s="17"/>
    </row>
    <row r="26" spans="1:8" x14ac:dyDescent="0.2">
      <c r="A26" s="1" t="s">
        <v>41</v>
      </c>
      <c r="B26" s="1" t="s">
        <v>6</v>
      </c>
      <c r="C26" s="8">
        <f>'TesGer - Mai'!D8</f>
        <v>71163</v>
      </c>
      <c r="F26" s="17"/>
    </row>
    <row r="27" spans="1:8" x14ac:dyDescent="0.2">
      <c r="A27" s="1" t="s">
        <v>42</v>
      </c>
      <c r="B27" s="1" t="s">
        <v>64</v>
      </c>
      <c r="C27" s="8">
        <f>'TesGer - Mai'!D9</f>
        <v>10347.94</v>
      </c>
      <c r="F27" s="17"/>
    </row>
    <row r="28" spans="1:8" x14ac:dyDescent="0.2">
      <c r="A28" s="1" t="s">
        <v>43</v>
      </c>
      <c r="B28" s="1" t="s">
        <v>7</v>
      </c>
      <c r="C28" s="8">
        <f>'TesGer - Mai'!D10</f>
        <v>119724.52</v>
      </c>
      <c r="F28" s="17"/>
    </row>
    <row r="29" spans="1:8" x14ac:dyDescent="0.2">
      <c r="A29" s="1" t="s">
        <v>44</v>
      </c>
      <c r="B29" s="1" t="s">
        <v>8</v>
      </c>
      <c r="C29" s="8">
        <f>'TesGer - Mai'!D11</f>
        <v>84913.22</v>
      </c>
      <c r="F29" s="17"/>
    </row>
    <row r="30" spans="1:8" x14ac:dyDescent="0.2">
      <c r="A30" s="1" t="s">
        <v>45</v>
      </c>
      <c r="B30" s="1" t="s">
        <v>9</v>
      </c>
      <c r="C30" s="8">
        <f>'TesGer - Mai'!D12</f>
        <v>18045.64</v>
      </c>
      <c r="F30" s="17"/>
    </row>
    <row r="31" spans="1:8" x14ac:dyDescent="0.2">
      <c r="A31" s="1" t="s">
        <v>46</v>
      </c>
      <c r="B31" s="1" t="s">
        <v>10</v>
      </c>
      <c r="C31" s="8">
        <f>'TesGer - Mai'!D13</f>
        <v>95633.78</v>
      </c>
      <c r="F31" s="17"/>
    </row>
    <row r="32" spans="1:8" x14ac:dyDescent="0.2">
      <c r="A32" s="1" t="s">
        <v>47</v>
      </c>
      <c r="B32" s="1" t="s">
        <v>11</v>
      </c>
      <c r="C32" s="8">
        <f>'TesGer - Mai'!D14</f>
        <v>1939.36</v>
      </c>
      <c r="F32" s="17"/>
    </row>
    <row r="33" spans="1:7" x14ac:dyDescent="0.2">
      <c r="A33" s="1" t="s">
        <v>48</v>
      </c>
      <c r="B33" s="1" t="s">
        <v>12</v>
      </c>
      <c r="C33" s="8">
        <f>'TesGer - Mai'!D15</f>
        <v>18748.96</v>
      </c>
      <c r="F33" s="17"/>
    </row>
    <row r="34" spans="1:7" ht="63.75" x14ac:dyDescent="0.2">
      <c r="A34" s="5" t="s">
        <v>49</v>
      </c>
      <c r="B34" s="6" t="s">
        <v>93</v>
      </c>
      <c r="C34" s="8">
        <f>'TesGer - Mai'!D16</f>
        <v>49208.33</v>
      </c>
      <c r="F34" s="17"/>
    </row>
    <row r="35" spans="1:7" x14ac:dyDescent="0.2">
      <c r="A35" s="1" t="s">
        <v>50</v>
      </c>
      <c r="B35" s="1" t="s">
        <v>13</v>
      </c>
      <c r="C35" s="8">
        <f>'TesGer - Mai'!D17</f>
        <v>263119.39</v>
      </c>
      <c r="F35" s="17"/>
    </row>
    <row r="36" spans="1:7" x14ac:dyDescent="0.2">
      <c r="A36" s="1" t="s">
        <v>51</v>
      </c>
      <c r="B36" s="1" t="s">
        <v>83</v>
      </c>
      <c r="C36" s="8">
        <f>'TesGer - Mai'!D18</f>
        <v>311522.37</v>
      </c>
      <c r="F36" s="17"/>
    </row>
    <row r="37" spans="1:7" x14ac:dyDescent="0.2">
      <c r="A37" s="1" t="s">
        <v>52</v>
      </c>
      <c r="B37" s="1" t="s">
        <v>14</v>
      </c>
      <c r="C37" s="8">
        <f>'TesGer - Mai'!D19</f>
        <v>0</v>
      </c>
      <c r="F37" s="17"/>
    </row>
    <row r="38" spans="1:7" ht="25.5" x14ac:dyDescent="0.2">
      <c r="A38" s="5" t="s">
        <v>53</v>
      </c>
      <c r="B38" s="11" t="s">
        <v>65</v>
      </c>
      <c r="C38" s="8">
        <f>'TesGer - Mai'!D20</f>
        <v>119178.39</v>
      </c>
      <c r="F38" s="17"/>
    </row>
    <row r="39" spans="1:7" x14ac:dyDescent="0.2">
      <c r="A39" s="1" t="s">
        <v>54</v>
      </c>
      <c r="B39" s="1" t="s">
        <v>15</v>
      </c>
      <c r="C39" s="8">
        <f>'TesGer - Mai'!D21</f>
        <v>7618.8</v>
      </c>
      <c r="F39" s="17"/>
    </row>
    <row r="40" spans="1:7" x14ac:dyDescent="0.2">
      <c r="A40" s="1" t="s">
        <v>55</v>
      </c>
      <c r="B40" s="1" t="s">
        <v>16</v>
      </c>
      <c r="C40" s="8">
        <f>'TesGer - Mai'!D22</f>
        <v>0</v>
      </c>
      <c r="F40" s="17"/>
    </row>
    <row r="41" spans="1:7" x14ac:dyDescent="0.2">
      <c r="A41" s="1" t="s">
        <v>56</v>
      </c>
      <c r="B41" s="1" t="s">
        <v>17</v>
      </c>
      <c r="C41" s="8">
        <f>'TesGer - Mai'!D23</f>
        <v>24074.7</v>
      </c>
      <c r="F41" s="17"/>
    </row>
    <row r="42" spans="1:7" x14ac:dyDescent="0.2">
      <c r="A42" s="1" t="s">
        <v>57</v>
      </c>
      <c r="B42" s="1" t="s">
        <v>18</v>
      </c>
      <c r="C42" s="8">
        <f>'TesGer - Mai'!D24</f>
        <v>0</v>
      </c>
      <c r="F42" s="17"/>
    </row>
    <row r="43" spans="1:7" x14ac:dyDescent="0.2">
      <c r="A43" s="1" t="s">
        <v>58</v>
      </c>
      <c r="B43" s="1" t="s">
        <v>19</v>
      </c>
      <c r="C43" s="8">
        <f>'TesGer - Mai'!D25</f>
        <v>13466.36</v>
      </c>
      <c r="F43" s="17"/>
    </row>
    <row r="44" spans="1:7" x14ac:dyDescent="0.2">
      <c r="A44" s="1" t="s">
        <v>59</v>
      </c>
      <c r="B44" s="1" t="s">
        <v>20</v>
      </c>
      <c r="C44" s="8">
        <f>'TesGer - Mai'!D26</f>
        <v>458</v>
      </c>
      <c r="F44" s="17"/>
    </row>
    <row r="45" spans="1:7" x14ac:dyDescent="0.2">
      <c r="A45" s="1" t="s">
        <v>60</v>
      </c>
      <c r="B45" s="1" t="s">
        <v>66</v>
      </c>
      <c r="C45" s="8">
        <f>'TesGer - Mai'!D27</f>
        <v>21763.81</v>
      </c>
      <c r="F45" s="17"/>
    </row>
    <row r="46" spans="1:7" x14ac:dyDescent="0.2">
      <c r="A46" s="1" t="s">
        <v>61</v>
      </c>
      <c r="B46" s="1" t="s">
        <v>21</v>
      </c>
      <c r="C46" s="8">
        <f>'TesGer - Mai'!D28</f>
        <v>0</v>
      </c>
      <c r="F46" s="17"/>
    </row>
    <row r="47" spans="1:7" x14ac:dyDescent="0.2">
      <c r="A47" s="1" t="s">
        <v>62</v>
      </c>
      <c r="B47" s="1" t="s">
        <v>22</v>
      </c>
      <c r="C47" s="8">
        <f>'TesGer - Mai'!D29</f>
        <v>1243173.06</v>
      </c>
      <c r="F47" s="50" t="s">
        <v>123</v>
      </c>
      <c r="G47" s="50"/>
    </row>
    <row r="48" spans="1:7" x14ac:dyDescent="0.2">
      <c r="A48" s="51" t="s">
        <v>67</v>
      </c>
      <c r="B48" s="51"/>
      <c r="C48" s="9">
        <f>SUM(C22:C47)</f>
        <v>3676989.0400000005</v>
      </c>
      <c r="D48" s="17">
        <f>'TesGer - Mai'!E29</f>
        <v>3676989.0400000005</v>
      </c>
      <c r="E48" s="17">
        <f>+C17-D17</f>
        <v>0</v>
      </c>
      <c r="F48" s="19">
        <v>3676989.04</v>
      </c>
      <c r="G48" s="19">
        <f>+C48-F48</f>
        <v>0</v>
      </c>
    </row>
    <row r="49" spans="1:8" x14ac:dyDescent="0.2">
      <c r="H49" s="18"/>
    </row>
    <row r="50" spans="1:8" x14ac:dyDescent="0.2">
      <c r="A50" s="3" t="s">
        <v>82</v>
      </c>
      <c r="H50" s="18"/>
    </row>
    <row r="52" spans="1:8" x14ac:dyDescent="0.2">
      <c r="A52" s="2" t="s">
        <v>35</v>
      </c>
      <c r="B52" s="2" t="s">
        <v>36</v>
      </c>
      <c r="C52" s="10" t="s">
        <v>89</v>
      </c>
    </row>
    <row r="53" spans="1:8" x14ac:dyDescent="0.2">
      <c r="A53" s="1" t="s">
        <v>37</v>
      </c>
      <c r="B53" s="1" t="s">
        <v>23</v>
      </c>
      <c r="C53" s="8">
        <f>'TesGer - Mai'!D30</f>
        <v>13767.89</v>
      </c>
      <c r="F53" s="17"/>
    </row>
    <row r="54" spans="1:8" x14ac:dyDescent="0.2">
      <c r="A54" s="1" t="s">
        <v>38</v>
      </c>
      <c r="B54" s="1" t="s">
        <v>24</v>
      </c>
      <c r="C54" s="8">
        <f>'TesGer - Mai'!D31</f>
        <v>0</v>
      </c>
      <c r="F54" s="17"/>
    </row>
    <row r="55" spans="1:8" x14ac:dyDescent="0.2">
      <c r="A55" s="1" t="s">
        <v>39</v>
      </c>
      <c r="B55" s="1" t="s">
        <v>63</v>
      </c>
      <c r="C55" s="8">
        <f>'TesGer - Mai'!D32</f>
        <v>0</v>
      </c>
      <c r="F55" s="17"/>
    </row>
    <row r="56" spans="1:8" x14ac:dyDescent="0.2">
      <c r="A56" s="1" t="s">
        <v>40</v>
      </c>
      <c r="B56" s="1" t="s">
        <v>25</v>
      </c>
      <c r="C56" s="8">
        <f>'TesGer - Mai'!D33</f>
        <v>0</v>
      </c>
      <c r="F56" s="17"/>
    </row>
    <row r="57" spans="1:8" x14ac:dyDescent="0.2">
      <c r="A57" s="1" t="s">
        <v>41</v>
      </c>
      <c r="B57" s="1" t="s">
        <v>26</v>
      </c>
      <c r="C57" s="8">
        <f>'TesGer - Mai'!D34</f>
        <v>184274.7</v>
      </c>
      <c r="F57" s="50" t="s">
        <v>123</v>
      </c>
      <c r="G57" s="50"/>
    </row>
    <row r="58" spans="1:8" x14ac:dyDescent="0.2">
      <c r="A58" s="51" t="s">
        <v>67</v>
      </c>
      <c r="B58" s="51"/>
      <c r="C58" s="9">
        <f>SUM(C53:C57)</f>
        <v>198042.59000000003</v>
      </c>
      <c r="D58" s="17">
        <f>'TesGer - Mai'!E34</f>
        <v>198042.59000000003</v>
      </c>
      <c r="E58" s="17">
        <f>+C58-D58</f>
        <v>0</v>
      </c>
      <c r="F58" s="19">
        <v>198042.59</v>
      </c>
      <c r="G58" s="19">
        <f>+C58-F58</f>
        <v>0</v>
      </c>
    </row>
    <row r="60" spans="1:8" x14ac:dyDescent="0.2">
      <c r="A60" s="3" t="s">
        <v>69</v>
      </c>
    </row>
    <row r="62" spans="1:8" x14ac:dyDescent="0.2">
      <c r="A62" s="2" t="s">
        <v>35</v>
      </c>
      <c r="B62" s="2" t="s">
        <v>36</v>
      </c>
      <c r="C62" s="10" t="s">
        <v>90</v>
      </c>
    </row>
    <row r="63" spans="1:8" x14ac:dyDescent="0.2">
      <c r="A63" s="1" t="s">
        <v>37</v>
      </c>
      <c r="B63" s="1" t="s">
        <v>27</v>
      </c>
      <c r="C63" s="8">
        <f>'TesGer - Mai'!D58</f>
        <v>0</v>
      </c>
    </row>
    <row r="64" spans="1:8" x14ac:dyDescent="0.2">
      <c r="A64" s="1" t="s">
        <v>38</v>
      </c>
      <c r="B64" s="1" t="s">
        <v>28</v>
      </c>
      <c r="C64" s="8">
        <v>0</v>
      </c>
      <c r="F64" s="50" t="s">
        <v>123</v>
      </c>
      <c r="G64" s="50"/>
    </row>
    <row r="65" spans="1:7" x14ac:dyDescent="0.2">
      <c r="A65" s="51" t="s">
        <v>67</v>
      </c>
      <c r="B65" s="51"/>
      <c r="C65" s="9">
        <f>SUM(C63:C64)</f>
        <v>0</v>
      </c>
      <c r="D65" s="17">
        <f>'TesGer - Mai'!E58</f>
        <v>0</v>
      </c>
      <c r="E65" s="17">
        <f>+C65-D65</f>
        <v>0</v>
      </c>
      <c r="F65" s="19">
        <v>0</v>
      </c>
      <c r="G65" s="19">
        <f>+C65-F65</f>
        <v>0</v>
      </c>
    </row>
    <row r="67" spans="1:7" x14ac:dyDescent="0.2">
      <c r="A67" s="3" t="s">
        <v>70</v>
      </c>
    </row>
    <row r="69" spans="1:7" x14ac:dyDescent="0.2">
      <c r="A69" s="2" t="s">
        <v>35</v>
      </c>
      <c r="B69" s="2" t="s">
        <v>36</v>
      </c>
      <c r="C69" s="10" t="s">
        <v>90</v>
      </c>
    </row>
    <row r="70" spans="1:7" x14ac:dyDescent="0.2">
      <c r="A70" s="1" t="s">
        <v>37</v>
      </c>
      <c r="B70" s="1" t="s">
        <v>71</v>
      </c>
      <c r="C70" s="8">
        <f>'TesGer - Mai'!D35</f>
        <v>11251462.77</v>
      </c>
      <c r="F70" s="17"/>
    </row>
    <row r="71" spans="1:7" x14ac:dyDescent="0.2">
      <c r="A71" s="1" t="s">
        <v>38</v>
      </c>
      <c r="B71" s="1" t="s">
        <v>72</v>
      </c>
      <c r="C71" s="8">
        <f>'TesGer - Mai'!D36</f>
        <v>3760980.48</v>
      </c>
      <c r="F71" s="17"/>
    </row>
    <row r="72" spans="1:7" x14ac:dyDescent="0.2">
      <c r="A72" s="1" t="s">
        <v>39</v>
      </c>
      <c r="B72" s="1" t="s">
        <v>74</v>
      </c>
      <c r="C72" s="8">
        <f>'TesGer - Mai'!D37</f>
        <v>6291.87</v>
      </c>
      <c r="F72" s="17"/>
    </row>
    <row r="73" spans="1:7" x14ac:dyDescent="0.2">
      <c r="A73" s="1" t="s">
        <v>40</v>
      </c>
      <c r="B73" s="1" t="s">
        <v>84</v>
      </c>
      <c r="C73" s="8">
        <f>'TesGer - Mai'!D38</f>
        <v>0</v>
      </c>
      <c r="F73" s="17"/>
    </row>
    <row r="74" spans="1:7" x14ac:dyDescent="0.2">
      <c r="A74" s="51" t="s">
        <v>67</v>
      </c>
      <c r="B74" s="51"/>
      <c r="C74" s="9">
        <f>SUM(C70:C73)</f>
        <v>15018735.119999999</v>
      </c>
      <c r="D74" s="17">
        <f>'TesGer - Mai'!E39</f>
        <v>15018735.119999999</v>
      </c>
      <c r="E74" s="17">
        <f>+D74-C74</f>
        <v>0</v>
      </c>
    </row>
    <row r="76" spans="1:7" x14ac:dyDescent="0.2">
      <c r="A76" s="3" t="s">
        <v>75</v>
      </c>
    </row>
    <row r="78" spans="1:7" x14ac:dyDescent="0.2">
      <c r="A78" s="2" t="s">
        <v>35</v>
      </c>
      <c r="B78" s="2" t="s">
        <v>36</v>
      </c>
      <c r="C78" s="10" t="s">
        <v>90</v>
      </c>
    </row>
    <row r="79" spans="1:7" x14ac:dyDescent="0.2">
      <c r="A79" s="1" t="s">
        <v>37</v>
      </c>
      <c r="B79" s="1" t="s">
        <v>85</v>
      </c>
      <c r="C79" s="8">
        <v>0</v>
      </c>
    </row>
    <row r="80" spans="1:7" x14ac:dyDescent="0.2">
      <c r="A80" s="1" t="s">
        <v>38</v>
      </c>
      <c r="B80" s="1" t="s">
        <v>86</v>
      </c>
      <c r="C80" s="8">
        <v>0</v>
      </c>
    </row>
    <row r="81" spans="1:5" x14ac:dyDescent="0.2">
      <c r="A81" s="1" t="s">
        <v>39</v>
      </c>
      <c r="B81" s="1" t="s">
        <v>87</v>
      </c>
      <c r="C81" s="8">
        <v>0</v>
      </c>
    </row>
    <row r="82" spans="1:5" x14ac:dyDescent="0.2">
      <c r="A82" s="1" t="s">
        <v>40</v>
      </c>
      <c r="B82" s="1" t="s">
        <v>73</v>
      </c>
      <c r="C82" s="8">
        <v>0</v>
      </c>
    </row>
    <row r="83" spans="1:5" x14ac:dyDescent="0.2">
      <c r="A83" s="51" t="s">
        <v>67</v>
      </c>
      <c r="B83" s="51"/>
      <c r="C83" s="9">
        <f>SUM(C79:C82)</f>
        <v>0</v>
      </c>
    </row>
    <row r="84" spans="1:5" x14ac:dyDescent="0.2">
      <c r="A84" s="52" t="s">
        <v>94</v>
      </c>
      <c r="B84" s="52"/>
      <c r="C84" s="52"/>
      <c r="D84" s="17">
        <f>'TesGer - Mai'!E40</f>
        <v>30203605.890000001</v>
      </c>
      <c r="E84" s="17">
        <f>D84-C17-C48-C58-C65-C74-C83</f>
        <v>0</v>
      </c>
    </row>
    <row r="85" spans="1:5" x14ac:dyDescent="0.2">
      <c r="A85" s="53"/>
      <c r="B85" s="54"/>
      <c r="C85" s="54"/>
    </row>
    <row r="86" spans="1:5" x14ac:dyDescent="0.2">
      <c r="A86" s="49"/>
      <c r="B86" s="49"/>
      <c r="C86" s="49"/>
    </row>
  </sheetData>
  <mergeCells count="20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5:C85"/>
    <mergeCell ref="A86:C86"/>
    <mergeCell ref="A58:B58"/>
    <mergeCell ref="F64:G64"/>
    <mergeCell ref="A65:B65"/>
    <mergeCell ref="A74:B74"/>
    <mergeCell ref="A83:B83"/>
    <mergeCell ref="A84:C8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view="pageBreakPreview" zoomScaleNormal="100" zoomScaleSheetLayoutView="100" workbookViewId="0">
      <selection activeCell="C16" sqref="C16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5" width="15.7109375" style="17" customWidth="1"/>
    <col min="6" max="6" width="13" style="18" bestFit="1" customWidth="1"/>
    <col min="7" max="7" width="10.85546875" style="18" bestFit="1" customWidth="1"/>
    <col min="8" max="8" width="9.140625" style="12"/>
  </cols>
  <sheetData>
    <row r="1" spans="1:7" x14ac:dyDescent="0.2">
      <c r="A1" s="55" t="s">
        <v>76</v>
      </c>
      <c r="B1" s="55"/>
      <c r="C1" s="55"/>
    </row>
    <row r="3" spans="1:7" x14ac:dyDescent="0.2">
      <c r="A3" s="1" t="s">
        <v>29</v>
      </c>
      <c r="B3" s="56" t="s">
        <v>77</v>
      </c>
      <c r="C3" s="57"/>
    </row>
    <row r="4" spans="1:7" x14ac:dyDescent="0.2">
      <c r="A4" s="1" t="s">
        <v>30</v>
      </c>
      <c r="B4" s="58" t="s">
        <v>78</v>
      </c>
      <c r="C4" s="58"/>
    </row>
    <row r="5" spans="1:7" x14ac:dyDescent="0.2">
      <c r="A5" s="1" t="s">
        <v>31</v>
      </c>
      <c r="B5" s="59" t="s">
        <v>124</v>
      </c>
      <c r="C5" s="58"/>
    </row>
    <row r="6" spans="1:7" x14ac:dyDescent="0.2">
      <c r="A6" s="1" t="s">
        <v>32</v>
      </c>
      <c r="B6" s="58" t="s">
        <v>79</v>
      </c>
      <c r="C6" s="58"/>
    </row>
    <row r="7" spans="1:7" x14ac:dyDescent="0.2">
      <c r="A7" s="1" t="s">
        <v>33</v>
      </c>
      <c r="B7" s="60" t="s">
        <v>141</v>
      </c>
      <c r="C7" s="61"/>
    </row>
    <row r="8" spans="1:7" x14ac:dyDescent="0.2">
      <c r="A8" s="1" t="s">
        <v>34</v>
      </c>
      <c r="B8" s="62">
        <v>45523</v>
      </c>
      <c r="C8" s="58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90</v>
      </c>
    </row>
    <row r="13" spans="1:7" x14ac:dyDescent="0.2">
      <c r="A13" s="1" t="s">
        <v>37</v>
      </c>
      <c r="B13" s="4" t="s">
        <v>0</v>
      </c>
      <c r="C13" s="9">
        <f>'TesGer - Jul'!D1</f>
        <v>8128572.5300000003</v>
      </c>
      <c r="F13" s="17"/>
    </row>
    <row r="14" spans="1:7" x14ac:dyDescent="0.2">
      <c r="A14" s="1" t="s">
        <v>38</v>
      </c>
      <c r="B14" s="4" t="s">
        <v>1</v>
      </c>
      <c r="C14" s="9">
        <f>'TesGer - Jul'!D2</f>
        <v>1835227.39</v>
      </c>
      <c r="F14" s="17"/>
    </row>
    <row r="15" spans="1:7" x14ac:dyDescent="0.2">
      <c r="A15" s="1" t="s">
        <v>39</v>
      </c>
      <c r="B15" s="4" t="s">
        <v>88</v>
      </c>
      <c r="C15" s="9">
        <f>'TesGer - Jul'!D3</f>
        <v>1318877.52</v>
      </c>
      <c r="F15" s="17"/>
    </row>
    <row r="16" spans="1:7" ht="51" x14ac:dyDescent="0.2">
      <c r="A16" s="5" t="s">
        <v>40</v>
      </c>
      <c r="B16" s="4" t="s">
        <v>92</v>
      </c>
      <c r="C16" s="48">
        <v>2035.05</v>
      </c>
      <c r="E16" s="21"/>
      <c r="F16" s="63" t="s">
        <v>123</v>
      </c>
      <c r="G16" s="64"/>
    </row>
    <row r="17" spans="1:9" x14ac:dyDescent="0.2">
      <c r="A17" s="51" t="s">
        <v>67</v>
      </c>
      <c r="B17" s="51"/>
      <c r="C17" s="9">
        <f>SUM(C13:C16)</f>
        <v>11284712.49</v>
      </c>
      <c r="D17" s="17">
        <f>'TesGer - Jul'!E3</f>
        <v>11282677.439999999</v>
      </c>
      <c r="F17" s="19">
        <v>11282677.439999999</v>
      </c>
      <c r="G17" s="19">
        <f>+C17-F17</f>
        <v>2035.0500000007451</v>
      </c>
      <c r="H17" s="18"/>
    </row>
    <row r="18" spans="1:9" x14ac:dyDescent="0.2">
      <c r="F18" s="43"/>
      <c r="G18" s="42"/>
      <c r="H18" s="41"/>
    </row>
    <row r="19" spans="1:9" x14ac:dyDescent="0.2">
      <c r="A19" s="3" t="s">
        <v>68</v>
      </c>
      <c r="F19" s="44"/>
      <c r="G19" s="45"/>
      <c r="H19" s="40"/>
    </row>
    <row r="20" spans="1:9" x14ac:dyDescent="0.2">
      <c r="F20" s="44"/>
      <c r="G20" s="45"/>
      <c r="H20" s="41"/>
      <c r="I20" s="46"/>
    </row>
    <row r="21" spans="1:9" x14ac:dyDescent="0.2">
      <c r="A21" s="2" t="s">
        <v>35</v>
      </c>
      <c r="B21" s="2" t="s">
        <v>36</v>
      </c>
      <c r="C21" s="10" t="s">
        <v>89</v>
      </c>
      <c r="F21" s="44"/>
      <c r="G21" s="44"/>
      <c r="H21" s="47"/>
      <c r="I21" s="46"/>
    </row>
    <row r="22" spans="1:9" x14ac:dyDescent="0.2">
      <c r="A22" s="1" t="s">
        <v>37</v>
      </c>
      <c r="B22" s="1" t="s">
        <v>2</v>
      </c>
      <c r="C22" s="8">
        <f>'TesGer - Jul'!D4</f>
        <v>302.47000000000003</v>
      </c>
      <c r="F22" s="17"/>
    </row>
    <row r="23" spans="1:9" x14ac:dyDescent="0.2">
      <c r="A23" s="1" t="s">
        <v>38</v>
      </c>
      <c r="B23" s="1" t="s">
        <v>3</v>
      </c>
      <c r="C23" s="8">
        <f>'TesGer - Jul'!D5</f>
        <v>500946.31</v>
      </c>
      <c r="F23" s="17"/>
    </row>
    <row r="24" spans="1:9" x14ac:dyDescent="0.2">
      <c r="A24" s="1" t="s">
        <v>39</v>
      </c>
      <c r="B24" s="1" t="s">
        <v>4</v>
      </c>
      <c r="C24" s="8">
        <f>'TesGer - Jul'!D6</f>
        <v>86053.86</v>
      </c>
      <c r="F24" s="17"/>
    </row>
    <row r="25" spans="1:9" x14ac:dyDescent="0.2">
      <c r="A25" s="1" t="s">
        <v>40</v>
      </c>
      <c r="B25" s="1" t="s">
        <v>5</v>
      </c>
      <c r="C25" s="8">
        <f>'TesGer - Jul'!D7</f>
        <v>499062.12</v>
      </c>
      <c r="F25" s="17"/>
    </row>
    <row r="26" spans="1:9" x14ac:dyDescent="0.2">
      <c r="A26" s="1" t="s">
        <v>41</v>
      </c>
      <c r="B26" s="1" t="s">
        <v>6</v>
      </c>
      <c r="C26" s="8">
        <f>'TesGer - Jul'!D8</f>
        <v>76820.34</v>
      </c>
      <c r="F26" s="17"/>
    </row>
    <row r="27" spans="1:9" x14ac:dyDescent="0.2">
      <c r="A27" s="1" t="s">
        <v>42</v>
      </c>
      <c r="B27" s="1" t="s">
        <v>64</v>
      </c>
      <c r="C27" s="8">
        <f>'TesGer - Jul'!D9</f>
        <v>12732.85</v>
      </c>
      <c r="F27" s="17"/>
    </row>
    <row r="28" spans="1:9" x14ac:dyDescent="0.2">
      <c r="A28" s="1" t="s">
        <v>43</v>
      </c>
      <c r="B28" s="1" t="s">
        <v>7</v>
      </c>
      <c r="C28" s="8">
        <f>'TesGer - Jul'!D10</f>
        <v>109558.78</v>
      </c>
      <c r="F28" s="17"/>
    </row>
    <row r="29" spans="1:9" x14ac:dyDescent="0.2">
      <c r="A29" s="1" t="s">
        <v>44</v>
      </c>
      <c r="B29" s="1" t="s">
        <v>8</v>
      </c>
      <c r="C29" s="8">
        <f>'TesGer - Jul'!D11</f>
        <v>84913.22</v>
      </c>
      <c r="F29" s="17"/>
    </row>
    <row r="30" spans="1:9" x14ac:dyDescent="0.2">
      <c r="A30" s="1" t="s">
        <v>45</v>
      </c>
      <c r="B30" s="1" t="s">
        <v>9</v>
      </c>
      <c r="C30" s="8">
        <f>'TesGer - Jul'!D12</f>
        <v>16907.71</v>
      </c>
      <c r="F30" s="17"/>
    </row>
    <row r="31" spans="1:9" x14ac:dyDescent="0.2">
      <c r="A31" s="1" t="s">
        <v>46</v>
      </c>
      <c r="B31" s="1" t="s">
        <v>10</v>
      </c>
      <c r="C31" s="8">
        <f>'TesGer - Jul'!D13</f>
        <v>79831.34</v>
      </c>
      <c r="F31" s="17"/>
    </row>
    <row r="32" spans="1:9" x14ac:dyDescent="0.2">
      <c r="A32" s="1" t="s">
        <v>47</v>
      </c>
      <c r="B32" s="1" t="s">
        <v>11</v>
      </c>
      <c r="C32" s="8">
        <f>'TesGer - Jul'!D14</f>
        <v>1371.63</v>
      </c>
      <c r="F32" s="17"/>
    </row>
    <row r="33" spans="1:7" x14ac:dyDescent="0.2">
      <c r="A33" s="1" t="s">
        <v>48</v>
      </c>
      <c r="B33" s="1" t="s">
        <v>12</v>
      </c>
      <c r="C33" s="8">
        <f>'TesGer - Jul'!D15</f>
        <v>7570.32</v>
      </c>
      <c r="F33" s="17"/>
    </row>
    <row r="34" spans="1:7" ht="63.75" x14ac:dyDescent="0.2">
      <c r="A34" s="5" t="s">
        <v>49</v>
      </c>
      <c r="B34" s="6" t="s">
        <v>93</v>
      </c>
      <c r="C34" s="8">
        <f>'TesGer - Jul'!D16</f>
        <v>53046.68</v>
      </c>
      <c r="F34" s="17"/>
    </row>
    <row r="35" spans="1:7" x14ac:dyDescent="0.2">
      <c r="A35" s="1" t="s">
        <v>50</v>
      </c>
      <c r="B35" s="1" t="s">
        <v>13</v>
      </c>
      <c r="C35" s="8">
        <f>'TesGer - Jul'!D17</f>
        <v>271112.89</v>
      </c>
      <c r="F35" s="17"/>
    </row>
    <row r="36" spans="1:7" x14ac:dyDescent="0.2">
      <c r="A36" s="1" t="s">
        <v>51</v>
      </c>
      <c r="B36" s="1" t="s">
        <v>83</v>
      </c>
      <c r="C36" s="8">
        <f>'TesGer - Jul'!D18</f>
        <v>311522.37</v>
      </c>
      <c r="F36" s="17"/>
    </row>
    <row r="37" spans="1:7" x14ac:dyDescent="0.2">
      <c r="A37" s="1" t="s">
        <v>52</v>
      </c>
      <c r="B37" s="1" t="s">
        <v>14</v>
      </c>
      <c r="C37" s="8">
        <f>'TesGer - Jul'!D19</f>
        <v>0</v>
      </c>
      <c r="F37" s="17"/>
    </row>
    <row r="38" spans="1:7" ht="25.5" x14ac:dyDescent="0.2">
      <c r="A38" s="5" t="s">
        <v>53</v>
      </c>
      <c r="B38" s="11" t="s">
        <v>65</v>
      </c>
      <c r="C38" s="8">
        <f>'TesGer - Jul'!D20</f>
        <v>172281.4</v>
      </c>
      <c r="F38" s="17"/>
    </row>
    <row r="39" spans="1:7" x14ac:dyDescent="0.2">
      <c r="A39" s="1" t="s">
        <v>54</v>
      </c>
      <c r="B39" s="1" t="s">
        <v>15</v>
      </c>
      <c r="C39" s="8">
        <f>'TesGer - Jul'!D21</f>
        <v>0</v>
      </c>
      <c r="F39" s="17"/>
    </row>
    <row r="40" spans="1:7" x14ac:dyDescent="0.2">
      <c r="A40" s="1" t="s">
        <v>55</v>
      </c>
      <c r="B40" s="1" t="s">
        <v>16</v>
      </c>
      <c r="C40" s="8">
        <f>'TesGer - Jul'!D22</f>
        <v>0</v>
      </c>
      <c r="F40" s="17"/>
    </row>
    <row r="41" spans="1:7" x14ac:dyDescent="0.2">
      <c r="A41" s="1" t="s">
        <v>56</v>
      </c>
      <c r="B41" s="1" t="s">
        <v>17</v>
      </c>
      <c r="C41" s="8">
        <f>'TesGer - Jul'!D23</f>
        <v>0</v>
      </c>
      <c r="F41" s="17"/>
    </row>
    <row r="42" spans="1:7" x14ac:dyDescent="0.2">
      <c r="A42" s="1" t="s">
        <v>57</v>
      </c>
      <c r="B42" s="1" t="s">
        <v>18</v>
      </c>
      <c r="C42" s="8">
        <f>'TesGer - Jul'!D24</f>
        <v>0</v>
      </c>
      <c r="F42" s="17"/>
    </row>
    <row r="43" spans="1:7" x14ac:dyDescent="0.2">
      <c r="A43" s="1" t="s">
        <v>58</v>
      </c>
      <c r="B43" s="1" t="s">
        <v>19</v>
      </c>
      <c r="C43" s="8">
        <f>'TesGer - Jul'!D25</f>
        <v>0</v>
      </c>
      <c r="F43" s="17"/>
    </row>
    <row r="44" spans="1:7" x14ac:dyDescent="0.2">
      <c r="A44" s="1" t="s">
        <v>59</v>
      </c>
      <c r="B44" s="1" t="s">
        <v>20</v>
      </c>
      <c r="C44" s="8">
        <f>'TesGer - Jul'!D26</f>
        <v>396</v>
      </c>
      <c r="F44" s="17"/>
    </row>
    <row r="45" spans="1:7" x14ac:dyDescent="0.2">
      <c r="A45" s="1" t="s">
        <v>60</v>
      </c>
      <c r="B45" s="1" t="s">
        <v>66</v>
      </c>
      <c r="C45" s="8">
        <f>'TesGer - Jul'!D27</f>
        <v>25086.73</v>
      </c>
      <c r="F45" s="17"/>
    </row>
    <row r="46" spans="1:7" x14ac:dyDescent="0.2">
      <c r="A46" s="1" t="s">
        <v>61</v>
      </c>
      <c r="B46" s="1" t="s">
        <v>21</v>
      </c>
      <c r="C46" s="8">
        <f>'TesGer - Jul'!D28</f>
        <v>0</v>
      </c>
      <c r="F46" s="17"/>
    </row>
    <row r="47" spans="1:7" x14ac:dyDescent="0.2">
      <c r="A47" s="1" t="s">
        <v>62</v>
      </c>
      <c r="B47" s="1" t="s">
        <v>22</v>
      </c>
      <c r="C47" s="8">
        <f>'TesGer - Jul'!D29</f>
        <v>1339628.51</v>
      </c>
      <c r="F47" s="50" t="s">
        <v>123</v>
      </c>
      <c r="G47" s="50"/>
    </row>
    <row r="48" spans="1:7" x14ac:dyDescent="0.2">
      <c r="A48" s="51" t="s">
        <v>67</v>
      </c>
      <c r="B48" s="51"/>
      <c r="C48" s="9">
        <f>SUM(C22:C47)</f>
        <v>3649145.5300000003</v>
      </c>
      <c r="D48" s="17">
        <f>'TesGer - Jul'!E29</f>
        <v>3649145.5300000003</v>
      </c>
      <c r="E48" s="17">
        <f>+C17-D17</f>
        <v>2035.0500000007451</v>
      </c>
      <c r="F48" s="19">
        <v>3649145.53</v>
      </c>
      <c r="G48" s="19">
        <f>+C48-F48</f>
        <v>0</v>
      </c>
    </row>
    <row r="49" spans="1:8" x14ac:dyDescent="0.2">
      <c r="H49" s="18"/>
    </row>
    <row r="50" spans="1:8" x14ac:dyDescent="0.2">
      <c r="A50" s="3" t="s">
        <v>82</v>
      </c>
      <c r="H50" s="18"/>
    </row>
    <row r="52" spans="1:8" x14ac:dyDescent="0.2">
      <c r="A52" s="2" t="s">
        <v>35</v>
      </c>
      <c r="B52" s="2" t="s">
        <v>36</v>
      </c>
      <c r="C52" s="10" t="s">
        <v>89</v>
      </c>
    </row>
    <row r="53" spans="1:8" x14ac:dyDescent="0.2">
      <c r="A53" s="1" t="s">
        <v>37</v>
      </c>
      <c r="B53" s="1" t="s">
        <v>23</v>
      </c>
      <c r="C53" s="8">
        <f>'TesGer - Jul'!D30</f>
        <v>0</v>
      </c>
      <c r="F53" s="17"/>
    </row>
    <row r="54" spans="1:8" x14ac:dyDescent="0.2">
      <c r="A54" s="1" t="s">
        <v>38</v>
      </c>
      <c r="B54" s="1" t="s">
        <v>24</v>
      </c>
      <c r="C54" s="8">
        <f>'TesGer - Jul'!D31</f>
        <v>0</v>
      </c>
      <c r="F54" s="17"/>
    </row>
    <row r="55" spans="1:8" x14ac:dyDescent="0.2">
      <c r="A55" s="1" t="s">
        <v>39</v>
      </c>
      <c r="B55" s="1" t="s">
        <v>63</v>
      </c>
      <c r="C55" s="8">
        <f>'TesGer - Jul'!D32</f>
        <v>0</v>
      </c>
      <c r="F55" s="17"/>
    </row>
    <row r="56" spans="1:8" x14ac:dyDescent="0.2">
      <c r="A56" s="1" t="s">
        <v>40</v>
      </c>
      <c r="B56" s="1" t="s">
        <v>25</v>
      </c>
      <c r="C56" s="8">
        <f>'TesGer - Jul'!D33</f>
        <v>0</v>
      </c>
      <c r="F56" s="17"/>
    </row>
    <row r="57" spans="1:8" x14ac:dyDescent="0.2">
      <c r="A57" s="1" t="s">
        <v>41</v>
      </c>
      <c r="B57" s="1" t="s">
        <v>26</v>
      </c>
      <c r="C57" s="8">
        <f>'TesGer - Jul'!D34</f>
        <v>0</v>
      </c>
      <c r="F57" s="50" t="s">
        <v>123</v>
      </c>
      <c r="G57" s="50"/>
    </row>
    <row r="58" spans="1:8" x14ac:dyDescent="0.2">
      <c r="A58" s="51" t="s">
        <v>67</v>
      </c>
      <c r="B58" s="51"/>
      <c r="C58" s="9">
        <f>SUM(C53:C57)</f>
        <v>0</v>
      </c>
      <c r="D58" s="17">
        <f>'TesGer - Jul'!E34</f>
        <v>0</v>
      </c>
      <c r="E58" s="17">
        <f>+C58-D58</f>
        <v>0</v>
      </c>
      <c r="F58" s="19">
        <v>0</v>
      </c>
      <c r="G58" s="19">
        <f>+C58-F58</f>
        <v>0</v>
      </c>
    </row>
    <row r="60" spans="1:8" x14ac:dyDescent="0.2">
      <c r="A60" s="3" t="s">
        <v>69</v>
      </c>
    </row>
    <row r="62" spans="1:8" x14ac:dyDescent="0.2">
      <c r="A62" s="2" t="s">
        <v>35</v>
      </c>
      <c r="B62" s="2" t="s">
        <v>36</v>
      </c>
      <c r="C62" s="10" t="s">
        <v>90</v>
      </c>
    </row>
    <row r="63" spans="1:8" x14ac:dyDescent="0.2">
      <c r="A63" s="1" t="s">
        <v>37</v>
      </c>
      <c r="B63" s="1" t="s">
        <v>27</v>
      </c>
      <c r="C63" s="8">
        <f>'TesGer - Jul'!D58</f>
        <v>0</v>
      </c>
    </row>
    <row r="64" spans="1:8" x14ac:dyDescent="0.2">
      <c r="A64" s="1" t="s">
        <v>38</v>
      </c>
      <c r="B64" s="1" t="s">
        <v>28</v>
      </c>
      <c r="C64" s="8">
        <v>0</v>
      </c>
      <c r="F64" s="50" t="s">
        <v>123</v>
      </c>
      <c r="G64" s="50"/>
    </row>
    <row r="65" spans="1:7" x14ac:dyDescent="0.2">
      <c r="A65" s="51" t="s">
        <v>67</v>
      </c>
      <c r="B65" s="51"/>
      <c r="C65" s="9">
        <f>SUM(C63:C64)</f>
        <v>0</v>
      </c>
      <c r="D65" s="17">
        <f>'TesGer - Jul'!E58</f>
        <v>0</v>
      </c>
      <c r="E65" s="17">
        <f>+C65-D65</f>
        <v>0</v>
      </c>
      <c r="F65" s="19">
        <v>0</v>
      </c>
      <c r="G65" s="19">
        <f>+C65-F65</f>
        <v>0</v>
      </c>
    </row>
    <row r="67" spans="1:7" x14ac:dyDescent="0.2">
      <c r="A67" s="3" t="s">
        <v>70</v>
      </c>
    </row>
    <row r="69" spans="1:7" x14ac:dyDescent="0.2">
      <c r="A69" s="2" t="s">
        <v>35</v>
      </c>
      <c r="B69" s="2" t="s">
        <v>36</v>
      </c>
      <c r="C69" s="10" t="s">
        <v>90</v>
      </c>
    </row>
    <row r="70" spans="1:7" x14ac:dyDescent="0.2">
      <c r="A70" s="1" t="s">
        <v>37</v>
      </c>
      <c r="B70" s="1" t="s">
        <v>71</v>
      </c>
      <c r="C70" s="8">
        <f>'TesGer - Jul'!D35</f>
        <v>11294228.01</v>
      </c>
      <c r="F70" s="17"/>
    </row>
    <row r="71" spans="1:7" x14ac:dyDescent="0.2">
      <c r="A71" s="1" t="s">
        <v>38</v>
      </c>
      <c r="B71" s="1" t="s">
        <v>72</v>
      </c>
      <c r="C71" s="8">
        <f>'TesGer - Jul'!D36</f>
        <v>3789295.66</v>
      </c>
      <c r="F71" s="17"/>
    </row>
    <row r="72" spans="1:7" x14ac:dyDescent="0.2">
      <c r="A72" s="1" t="s">
        <v>39</v>
      </c>
      <c r="B72" s="1" t="s">
        <v>74</v>
      </c>
      <c r="C72" s="8">
        <f>'TesGer - Jul'!D37</f>
        <v>0</v>
      </c>
      <c r="F72" s="17"/>
    </row>
    <row r="73" spans="1:7" x14ac:dyDescent="0.2">
      <c r="A73" s="1" t="s">
        <v>40</v>
      </c>
      <c r="B73" s="1" t="s">
        <v>84</v>
      </c>
      <c r="C73" s="8">
        <f>'TesGer - Jul'!D38</f>
        <v>0</v>
      </c>
      <c r="F73" s="17"/>
    </row>
    <row r="74" spans="1:7" x14ac:dyDescent="0.2">
      <c r="A74" s="51" t="s">
        <v>67</v>
      </c>
      <c r="B74" s="51"/>
      <c r="C74" s="9">
        <f>SUM(C70:C73)</f>
        <v>15083523.67</v>
      </c>
      <c r="D74" s="17">
        <f>'TesGer - Jul'!E39</f>
        <v>15083523.67</v>
      </c>
      <c r="E74" s="17">
        <f>+D74-C74</f>
        <v>0</v>
      </c>
    </row>
    <row r="76" spans="1:7" x14ac:dyDescent="0.2">
      <c r="A76" s="3" t="s">
        <v>75</v>
      </c>
    </row>
    <row r="78" spans="1:7" x14ac:dyDescent="0.2">
      <c r="A78" s="2" t="s">
        <v>35</v>
      </c>
      <c r="B78" s="2" t="s">
        <v>36</v>
      </c>
      <c r="C78" s="10" t="s">
        <v>90</v>
      </c>
    </row>
    <row r="79" spans="1:7" x14ac:dyDescent="0.2">
      <c r="A79" s="1" t="s">
        <v>37</v>
      </c>
      <c r="B79" s="1" t="s">
        <v>85</v>
      </c>
      <c r="C79" s="8">
        <v>0</v>
      </c>
    </row>
    <row r="80" spans="1:7" x14ac:dyDescent="0.2">
      <c r="A80" s="1" t="s">
        <v>38</v>
      </c>
      <c r="B80" s="1" t="s">
        <v>86</v>
      </c>
      <c r="C80" s="8">
        <v>0</v>
      </c>
    </row>
    <row r="81" spans="1:5" x14ac:dyDescent="0.2">
      <c r="A81" s="1" t="s">
        <v>39</v>
      </c>
      <c r="B81" s="1" t="s">
        <v>87</v>
      </c>
      <c r="C81" s="8">
        <v>0</v>
      </c>
    </row>
    <row r="82" spans="1:5" x14ac:dyDescent="0.2">
      <c r="A82" s="1" t="s">
        <v>40</v>
      </c>
      <c r="B82" s="1" t="s">
        <v>73</v>
      </c>
      <c r="C82" s="8">
        <v>0</v>
      </c>
    </row>
    <row r="83" spans="1:5" x14ac:dyDescent="0.2">
      <c r="A83" s="51" t="s">
        <v>67</v>
      </c>
      <c r="B83" s="51"/>
      <c r="C83" s="9">
        <f>SUM(C79:C82)</f>
        <v>0</v>
      </c>
    </row>
    <row r="84" spans="1:5" x14ac:dyDescent="0.2">
      <c r="A84" s="52" t="s">
        <v>94</v>
      </c>
      <c r="B84" s="52"/>
      <c r="C84" s="52"/>
      <c r="D84" s="17">
        <f>'TesGer - Jul'!E40</f>
        <v>30015346.640000001</v>
      </c>
      <c r="E84" s="17">
        <f>D84-C17-C48-C58-C65-C74-C83</f>
        <v>-2035.0500000026077</v>
      </c>
    </row>
    <row r="85" spans="1:5" x14ac:dyDescent="0.2">
      <c r="A85" s="53"/>
      <c r="B85" s="54"/>
      <c r="C85" s="54"/>
    </row>
    <row r="86" spans="1:5" x14ac:dyDescent="0.2">
      <c r="A86" s="49"/>
      <c r="B86" s="49"/>
      <c r="C86" s="49"/>
    </row>
  </sheetData>
  <mergeCells count="20">
    <mergeCell ref="A85:C85"/>
    <mergeCell ref="A86:C86"/>
    <mergeCell ref="A58:B58"/>
    <mergeCell ref="F64:G64"/>
    <mergeCell ref="A65:B65"/>
    <mergeCell ref="A74:B74"/>
    <mergeCell ref="A83:B83"/>
    <mergeCell ref="A84:C84"/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view="pageBreakPreview" zoomScale="160" zoomScaleNormal="100" zoomScaleSheetLayoutView="160" workbookViewId="0">
      <selection activeCell="D84" sqref="D8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5" width="15.7109375" style="17" customWidth="1"/>
    <col min="6" max="6" width="13" style="18" bestFit="1" customWidth="1"/>
    <col min="7" max="7" width="10.85546875" style="18" bestFit="1" customWidth="1"/>
    <col min="8" max="8" width="9.140625" style="12"/>
  </cols>
  <sheetData>
    <row r="1" spans="1:7" x14ac:dyDescent="0.2">
      <c r="A1" s="55" t="s">
        <v>76</v>
      </c>
      <c r="B1" s="55"/>
      <c r="C1" s="55"/>
    </row>
    <row r="3" spans="1:7" x14ac:dyDescent="0.2">
      <c r="A3" s="1" t="s">
        <v>29</v>
      </c>
      <c r="B3" s="56" t="s">
        <v>77</v>
      </c>
      <c r="C3" s="57"/>
    </row>
    <row r="4" spans="1:7" x14ac:dyDescent="0.2">
      <c r="A4" s="1" t="s">
        <v>30</v>
      </c>
      <c r="B4" s="58" t="s">
        <v>78</v>
      </c>
      <c r="C4" s="58"/>
    </row>
    <row r="5" spans="1:7" x14ac:dyDescent="0.2">
      <c r="A5" s="1" t="s">
        <v>31</v>
      </c>
      <c r="B5" s="59" t="s">
        <v>124</v>
      </c>
      <c r="C5" s="58"/>
    </row>
    <row r="6" spans="1:7" x14ac:dyDescent="0.2">
      <c r="A6" s="1" t="s">
        <v>32</v>
      </c>
      <c r="B6" s="58" t="s">
        <v>79</v>
      </c>
      <c r="C6" s="58"/>
    </row>
    <row r="7" spans="1:7" x14ac:dyDescent="0.2">
      <c r="A7" s="1" t="s">
        <v>33</v>
      </c>
      <c r="B7" s="60" t="s">
        <v>142</v>
      </c>
      <c r="C7" s="61"/>
    </row>
    <row r="8" spans="1:7" x14ac:dyDescent="0.2">
      <c r="A8" s="1" t="s">
        <v>34</v>
      </c>
      <c r="B8" s="62">
        <v>45555</v>
      </c>
      <c r="C8" s="58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90</v>
      </c>
    </row>
    <row r="13" spans="1:7" x14ac:dyDescent="0.2">
      <c r="A13" s="1" t="s">
        <v>37</v>
      </c>
      <c r="B13" s="4" t="s">
        <v>0</v>
      </c>
      <c r="C13" s="9">
        <f>'TesGer - Ago'!D1</f>
        <v>8135832.9900000002</v>
      </c>
      <c r="F13" s="17"/>
    </row>
    <row r="14" spans="1:7" x14ac:dyDescent="0.2">
      <c r="A14" s="1" t="s">
        <v>38</v>
      </c>
      <c r="B14" s="4" t="s">
        <v>1</v>
      </c>
      <c r="C14" s="9">
        <f>'TesGer - Ago'!D2</f>
        <v>1816796.82</v>
      </c>
      <c r="F14" s="17"/>
    </row>
    <row r="15" spans="1:7" x14ac:dyDescent="0.2">
      <c r="A15" s="1" t="s">
        <v>39</v>
      </c>
      <c r="B15" s="4" t="s">
        <v>88</v>
      </c>
      <c r="C15" s="9">
        <f>'TesGer - Ago'!D3</f>
        <v>1277436.8799999999</v>
      </c>
      <c r="F15" s="17"/>
    </row>
    <row r="16" spans="1:7" ht="51" x14ac:dyDescent="0.2">
      <c r="A16" s="5" t="s">
        <v>40</v>
      </c>
      <c r="B16" s="4" t="s">
        <v>92</v>
      </c>
      <c r="C16" s="48"/>
      <c r="E16" s="21"/>
      <c r="F16" s="63" t="s">
        <v>123</v>
      </c>
      <c r="G16" s="64"/>
    </row>
    <row r="17" spans="1:9" x14ac:dyDescent="0.2">
      <c r="A17" s="51" t="s">
        <v>67</v>
      </c>
      <c r="B17" s="51"/>
      <c r="C17" s="9">
        <f>SUM(C13:C16)</f>
        <v>11230066.690000001</v>
      </c>
      <c r="D17" s="17">
        <f>'TesGer - Ago'!E3</f>
        <v>11230066.690000001</v>
      </c>
      <c r="F17" s="19">
        <v>11230066.689999999</v>
      </c>
      <c r="G17" s="19">
        <f>+C17-F17</f>
        <v>0</v>
      </c>
      <c r="H17" s="18"/>
    </row>
    <row r="18" spans="1:9" x14ac:dyDescent="0.2">
      <c r="F18" s="43"/>
      <c r="G18" s="42"/>
      <c r="H18" s="41"/>
    </row>
    <row r="19" spans="1:9" x14ac:dyDescent="0.2">
      <c r="A19" s="3" t="s">
        <v>68</v>
      </c>
      <c r="F19" s="44"/>
      <c r="G19" s="45"/>
      <c r="H19" s="40"/>
    </row>
    <row r="20" spans="1:9" x14ac:dyDescent="0.2">
      <c r="F20" s="44"/>
      <c r="G20" s="45"/>
      <c r="H20" s="41"/>
      <c r="I20" s="46"/>
    </row>
    <row r="21" spans="1:9" x14ac:dyDescent="0.2">
      <c r="A21" s="2" t="s">
        <v>35</v>
      </c>
      <c r="B21" s="2" t="s">
        <v>36</v>
      </c>
      <c r="C21" s="10" t="s">
        <v>89</v>
      </c>
      <c r="F21" s="44"/>
      <c r="G21" s="44"/>
      <c r="H21" s="47"/>
      <c r="I21" s="46"/>
    </row>
    <row r="22" spans="1:9" x14ac:dyDescent="0.2">
      <c r="A22" s="1" t="s">
        <v>37</v>
      </c>
      <c r="B22" s="1" t="s">
        <v>2</v>
      </c>
      <c r="C22" s="8">
        <f>'TesGer - Ago'!D4</f>
        <v>260.23</v>
      </c>
      <c r="F22" s="17"/>
    </row>
    <row r="23" spans="1:9" x14ac:dyDescent="0.2">
      <c r="A23" s="1" t="s">
        <v>38</v>
      </c>
      <c r="B23" s="1" t="s">
        <v>3</v>
      </c>
      <c r="C23" s="8">
        <f>'TesGer - Ago'!D5</f>
        <v>483026.1</v>
      </c>
      <c r="F23" s="17"/>
    </row>
    <row r="24" spans="1:9" x14ac:dyDescent="0.2">
      <c r="A24" s="1" t="s">
        <v>39</v>
      </c>
      <c r="B24" s="1" t="s">
        <v>4</v>
      </c>
      <c r="C24" s="8">
        <f>'TesGer - Ago'!D6</f>
        <v>84875.04</v>
      </c>
      <c r="F24" s="17"/>
    </row>
    <row r="25" spans="1:9" x14ac:dyDescent="0.2">
      <c r="A25" s="1" t="s">
        <v>40</v>
      </c>
      <c r="B25" s="1" t="s">
        <v>5</v>
      </c>
      <c r="C25" s="8">
        <f>'TesGer - Ago'!D7</f>
        <v>528477.94999999995</v>
      </c>
      <c r="F25" s="17"/>
    </row>
    <row r="26" spans="1:9" x14ac:dyDescent="0.2">
      <c r="A26" s="1" t="s">
        <v>41</v>
      </c>
      <c r="B26" s="1" t="s">
        <v>6</v>
      </c>
      <c r="C26" s="8">
        <f>'TesGer - Ago'!D8</f>
        <v>75570.97</v>
      </c>
      <c r="F26" s="17"/>
    </row>
    <row r="27" spans="1:9" x14ac:dyDescent="0.2">
      <c r="A27" s="1" t="s">
        <v>42</v>
      </c>
      <c r="B27" s="1" t="s">
        <v>64</v>
      </c>
      <c r="C27" s="8">
        <f>'TesGer - Ago'!D9</f>
        <v>19292.560000000001</v>
      </c>
      <c r="F27" s="17"/>
    </row>
    <row r="28" spans="1:9" x14ac:dyDescent="0.2">
      <c r="A28" s="1" t="s">
        <v>43</v>
      </c>
      <c r="B28" s="1" t="s">
        <v>7</v>
      </c>
      <c r="C28" s="8">
        <f>'TesGer - Ago'!D10</f>
        <v>132988.60999999999</v>
      </c>
      <c r="F28" s="17"/>
    </row>
    <row r="29" spans="1:9" x14ac:dyDescent="0.2">
      <c r="A29" s="1" t="s">
        <v>44</v>
      </c>
      <c r="B29" s="1" t="s">
        <v>8</v>
      </c>
      <c r="C29" s="8">
        <f>'TesGer - Ago'!D11</f>
        <v>84913.22</v>
      </c>
      <c r="F29" s="17"/>
    </row>
    <row r="30" spans="1:9" x14ac:dyDescent="0.2">
      <c r="A30" s="1" t="s">
        <v>45</v>
      </c>
      <c r="B30" s="1" t="s">
        <v>9</v>
      </c>
      <c r="C30" s="8">
        <f>'TesGer - Ago'!D12</f>
        <v>33312.550000000003</v>
      </c>
      <c r="F30" s="17"/>
    </row>
    <row r="31" spans="1:9" x14ac:dyDescent="0.2">
      <c r="A31" s="1" t="s">
        <v>46</v>
      </c>
      <c r="B31" s="1" t="s">
        <v>10</v>
      </c>
      <c r="C31" s="8">
        <f>'TesGer - Ago'!D13</f>
        <v>80477.09</v>
      </c>
      <c r="F31" s="17"/>
    </row>
    <row r="32" spans="1:9" x14ac:dyDescent="0.2">
      <c r="A32" s="1" t="s">
        <v>47</v>
      </c>
      <c r="B32" s="1" t="s">
        <v>11</v>
      </c>
      <c r="C32" s="8">
        <f>'TesGer - Ago'!D14</f>
        <v>5413.9</v>
      </c>
      <c r="F32" s="17"/>
    </row>
    <row r="33" spans="1:7" x14ac:dyDescent="0.2">
      <c r="A33" s="1" t="s">
        <v>48</v>
      </c>
      <c r="B33" s="1" t="s">
        <v>12</v>
      </c>
      <c r="C33" s="8">
        <f>'TesGer - Ago'!D15</f>
        <v>10859.52</v>
      </c>
      <c r="F33" s="17"/>
    </row>
    <row r="34" spans="1:7" ht="63.75" x14ac:dyDescent="0.2">
      <c r="A34" s="5" t="s">
        <v>49</v>
      </c>
      <c r="B34" s="6" t="s">
        <v>93</v>
      </c>
      <c r="C34" s="8">
        <f>'TesGer - Ago'!D16</f>
        <v>47440.32</v>
      </c>
      <c r="F34" s="17"/>
    </row>
    <row r="35" spans="1:7" x14ac:dyDescent="0.2">
      <c r="A35" s="1" t="s">
        <v>50</v>
      </c>
      <c r="B35" s="1" t="s">
        <v>13</v>
      </c>
      <c r="C35" s="8">
        <f>'TesGer - Ago'!D17</f>
        <v>271059.56</v>
      </c>
      <c r="F35" s="17"/>
    </row>
    <row r="36" spans="1:7" x14ac:dyDescent="0.2">
      <c r="A36" s="1" t="s">
        <v>51</v>
      </c>
      <c r="B36" s="1" t="s">
        <v>83</v>
      </c>
      <c r="C36" s="8">
        <f>'TesGer - Ago'!D18</f>
        <v>311522.37</v>
      </c>
      <c r="F36" s="17"/>
    </row>
    <row r="37" spans="1:7" x14ac:dyDescent="0.2">
      <c r="A37" s="1" t="s">
        <v>52</v>
      </c>
      <c r="B37" s="1" t="s">
        <v>14</v>
      </c>
      <c r="C37" s="8">
        <f>'TesGer - Ago'!D19</f>
        <v>8261.26</v>
      </c>
      <c r="F37" s="17"/>
    </row>
    <row r="38" spans="1:7" ht="25.5" x14ac:dyDescent="0.2">
      <c r="A38" s="5" t="s">
        <v>53</v>
      </c>
      <c r="B38" s="11" t="s">
        <v>65</v>
      </c>
      <c r="C38" s="8">
        <f>'TesGer - Ago'!D20</f>
        <v>117070.99</v>
      </c>
      <c r="F38" s="17"/>
    </row>
    <row r="39" spans="1:7" x14ac:dyDescent="0.2">
      <c r="A39" s="1" t="s">
        <v>54</v>
      </c>
      <c r="B39" s="1" t="s">
        <v>15</v>
      </c>
      <c r="C39" s="8">
        <f>'TesGer - Ago'!D21</f>
        <v>12714.05</v>
      </c>
      <c r="F39" s="17"/>
    </row>
    <row r="40" spans="1:7" x14ac:dyDescent="0.2">
      <c r="A40" s="1" t="s">
        <v>55</v>
      </c>
      <c r="B40" s="1" t="s">
        <v>16</v>
      </c>
      <c r="C40" s="8">
        <f>'TesGer - Ago'!D22</f>
        <v>0</v>
      </c>
      <c r="F40" s="17"/>
    </row>
    <row r="41" spans="1:7" x14ac:dyDescent="0.2">
      <c r="A41" s="1" t="s">
        <v>56</v>
      </c>
      <c r="B41" s="1" t="s">
        <v>17</v>
      </c>
      <c r="C41" s="8">
        <f>'TesGer - Ago'!D23</f>
        <v>0</v>
      </c>
      <c r="F41" s="17"/>
    </row>
    <row r="42" spans="1:7" x14ac:dyDescent="0.2">
      <c r="A42" s="1" t="s">
        <v>57</v>
      </c>
      <c r="B42" s="1" t="s">
        <v>18</v>
      </c>
      <c r="C42" s="8">
        <f>'TesGer - Ago'!D24</f>
        <v>19890</v>
      </c>
      <c r="F42" s="17"/>
    </row>
    <row r="43" spans="1:7" x14ac:dyDescent="0.2">
      <c r="A43" s="1" t="s">
        <v>58</v>
      </c>
      <c r="B43" s="1" t="s">
        <v>19</v>
      </c>
      <c r="C43" s="8">
        <f>'TesGer - Ago'!D25</f>
        <v>0</v>
      </c>
      <c r="F43" s="17"/>
    </row>
    <row r="44" spans="1:7" x14ac:dyDescent="0.2">
      <c r="A44" s="1" t="s">
        <v>59</v>
      </c>
      <c r="B44" s="1" t="s">
        <v>20</v>
      </c>
      <c r="C44" s="8">
        <f>'TesGer - Ago'!D26</f>
        <v>32080</v>
      </c>
      <c r="F44" s="17"/>
    </row>
    <row r="45" spans="1:7" x14ac:dyDescent="0.2">
      <c r="A45" s="1" t="s">
        <v>60</v>
      </c>
      <c r="B45" s="1" t="s">
        <v>66</v>
      </c>
      <c r="C45" s="8">
        <f>'TesGer - Ago'!D27</f>
        <v>23672.6</v>
      </c>
      <c r="F45" s="17"/>
    </row>
    <row r="46" spans="1:7" x14ac:dyDescent="0.2">
      <c r="A46" s="1" t="s">
        <v>61</v>
      </c>
      <c r="B46" s="1" t="s">
        <v>21</v>
      </c>
      <c r="C46" s="8">
        <f>'TesGer - Ago'!D28</f>
        <v>0</v>
      </c>
      <c r="F46" s="17"/>
    </row>
    <row r="47" spans="1:7" x14ac:dyDescent="0.2">
      <c r="A47" s="1" t="s">
        <v>62</v>
      </c>
      <c r="B47" s="1" t="s">
        <v>22</v>
      </c>
      <c r="C47" s="8">
        <f>'TesGer - Ago'!D29</f>
        <v>1464300.14</v>
      </c>
      <c r="F47" s="50" t="s">
        <v>123</v>
      </c>
      <c r="G47" s="50"/>
    </row>
    <row r="48" spans="1:7" x14ac:dyDescent="0.2">
      <c r="A48" s="51" t="s">
        <v>67</v>
      </c>
      <c r="B48" s="51"/>
      <c r="C48" s="9">
        <f>SUM(C22:C47)</f>
        <v>3847479.0300000003</v>
      </c>
      <c r="D48" s="17">
        <f>'TesGer - Ago'!E29</f>
        <v>3847479.0300000003</v>
      </c>
      <c r="E48" s="17">
        <f>+C17-D17</f>
        <v>0</v>
      </c>
      <c r="F48" s="19">
        <v>3847479.03</v>
      </c>
      <c r="G48" s="19">
        <f>+C48-F48</f>
        <v>0</v>
      </c>
    </row>
    <row r="49" spans="1:8" x14ac:dyDescent="0.2">
      <c r="H49" s="18"/>
    </row>
    <row r="50" spans="1:8" x14ac:dyDescent="0.2">
      <c r="A50" s="3" t="s">
        <v>82</v>
      </c>
      <c r="H50" s="18"/>
    </row>
    <row r="52" spans="1:8" x14ac:dyDescent="0.2">
      <c r="A52" s="2" t="s">
        <v>35</v>
      </c>
      <c r="B52" s="2" t="s">
        <v>36</v>
      </c>
      <c r="C52" s="10" t="s">
        <v>89</v>
      </c>
    </row>
    <row r="53" spans="1:8" x14ac:dyDescent="0.2">
      <c r="A53" s="1" t="s">
        <v>37</v>
      </c>
      <c r="B53" s="1" t="s">
        <v>23</v>
      </c>
      <c r="C53" s="8">
        <f>'TesGer - Ago'!D30</f>
        <v>0</v>
      </c>
      <c r="F53" s="17"/>
    </row>
    <row r="54" spans="1:8" x14ac:dyDescent="0.2">
      <c r="A54" s="1" t="s">
        <v>38</v>
      </c>
      <c r="B54" s="1" t="s">
        <v>24</v>
      </c>
      <c r="C54" s="8">
        <f>'TesGer - Ago'!D31</f>
        <v>0</v>
      </c>
      <c r="F54" s="17"/>
    </row>
    <row r="55" spans="1:8" x14ac:dyDescent="0.2">
      <c r="A55" s="1" t="s">
        <v>39</v>
      </c>
      <c r="B55" s="1" t="s">
        <v>63</v>
      </c>
      <c r="C55" s="8">
        <f>'TesGer - Ago'!D32</f>
        <v>0</v>
      </c>
      <c r="F55" s="17"/>
    </row>
    <row r="56" spans="1:8" x14ac:dyDescent="0.2">
      <c r="A56" s="1" t="s">
        <v>40</v>
      </c>
      <c r="B56" s="1" t="s">
        <v>25</v>
      </c>
      <c r="C56" s="8">
        <f>'TesGer - Ago'!D33</f>
        <v>0</v>
      </c>
      <c r="F56" s="17"/>
    </row>
    <row r="57" spans="1:8" x14ac:dyDescent="0.2">
      <c r="A57" s="1" t="s">
        <v>41</v>
      </c>
      <c r="B57" s="1" t="s">
        <v>26</v>
      </c>
      <c r="C57" s="8">
        <f>'TesGer - Ago'!D34</f>
        <v>0</v>
      </c>
      <c r="F57" s="50" t="s">
        <v>123</v>
      </c>
      <c r="G57" s="50"/>
    </row>
    <row r="58" spans="1:8" x14ac:dyDescent="0.2">
      <c r="A58" s="51" t="s">
        <v>67</v>
      </c>
      <c r="B58" s="51"/>
      <c r="C58" s="9">
        <f>SUM(C53:C57)</f>
        <v>0</v>
      </c>
      <c r="D58" s="17">
        <f>'TesGer - Ago'!E34</f>
        <v>0</v>
      </c>
      <c r="E58" s="17">
        <f>+C58-D58</f>
        <v>0</v>
      </c>
      <c r="F58" s="19"/>
      <c r="G58" s="19">
        <f>+C58-F58</f>
        <v>0</v>
      </c>
    </row>
    <row r="60" spans="1:8" x14ac:dyDescent="0.2">
      <c r="A60" s="3" t="s">
        <v>69</v>
      </c>
    </row>
    <row r="62" spans="1:8" x14ac:dyDescent="0.2">
      <c r="A62" s="2" t="s">
        <v>35</v>
      </c>
      <c r="B62" s="2" t="s">
        <v>36</v>
      </c>
      <c r="C62" s="10" t="s">
        <v>90</v>
      </c>
    </row>
    <row r="63" spans="1:8" x14ac:dyDescent="0.2">
      <c r="A63" s="1" t="s">
        <v>37</v>
      </c>
      <c r="B63" s="1" t="s">
        <v>27</v>
      </c>
      <c r="C63" s="8">
        <f>'TesGer - Ago'!D58</f>
        <v>0</v>
      </c>
    </row>
    <row r="64" spans="1:8" x14ac:dyDescent="0.2">
      <c r="A64" s="1" t="s">
        <v>38</v>
      </c>
      <c r="B64" s="1" t="s">
        <v>28</v>
      </c>
      <c r="C64" s="8">
        <v>0</v>
      </c>
      <c r="F64" s="50" t="s">
        <v>123</v>
      </c>
      <c r="G64" s="50"/>
    </row>
    <row r="65" spans="1:7" x14ac:dyDescent="0.2">
      <c r="A65" s="51" t="s">
        <v>67</v>
      </c>
      <c r="B65" s="51"/>
      <c r="C65" s="9">
        <f>SUM(C63:C64)</f>
        <v>0</v>
      </c>
      <c r="D65" s="17">
        <f>'TesGer - Ago'!E58</f>
        <v>0</v>
      </c>
      <c r="E65" s="17">
        <f>+C65-D65</f>
        <v>0</v>
      </c>
      <c r="F65" s="19"/>
      <c r="G65" s="19">
        <f>+C65-F65</f>
        <v>0</v>
      </c>
    </row>
    <row r="67" spans="1:7" x14ac:dyDescent="0.2">
      <c r="A67" s="3" t="s">
        <v>70</v>
      </c>
    </row>
    <row r="69" spans="1:7" x14ac:dyDescent="0.2">
      <c r="A69" s="2" t="s">
        <v>35</v>
      </c>
      <c r="B69" s="2" t="s">
        <v>36</v>
      </c>
      <c r="C69" s="10" t="s">
        <v>90</v>
      </c>
    </row>
    <row r="70" spans="1:7" x14ac:dyDescent="0.2">
      <c r="A70" s="1" t="s">
        <v>37</v>
      </c>
      <c r="B70" s="1" t="s">
        <v>71</v>
      </c>
      <c r="C70" s="8">
        <f>'TesGer - Ago'!D35</f>
        <v>11293760.300000001</v>
      </c>
      <c r="F70" s="17"/>
    </row>
    <row r="71" spans="1:7" x14ac:dyDescent="0.2">
      <c r="A71" s="1" t="s">
        <v>38</v>
      </c>
      <c r="B71" s="1" t="s">
        <v>72</v>
      </c>
      <c r="C71" s="8">
        <f>'TesGer - Ago'!D36</f>
        <v>4228925.57</v>
      </c>
      <c r="F71" s="17"/>
    </row>
    <row r="72" spans="1:7" x14ac:dyDescent="0.2">
      <c r="A72" s="1" t="s">
        <v>39</v>
      </c>
      <c r="B72" s="1" t="s">
        <v>74</v>
      </c>
      <c r="C72" s="8">
        <f>'TesGer - Ago'!D37</f>
        <v>1421500</v>
      </c>
      <c r="F72" s="17"/>
    </row>
    <row r="73" spans="1:7" x14ac:dyDescent="0.2">
      <c r="A73" s="1" t="s">
        <v>40</v>
      </c>
      <c r="B73" s="1" t="s">
        <v>84</v>
      </c>
      <c r="C73" s="8">
        <f>'TesGer - Ago'!D38</f>
        <v>0</v>
      </c>
      <c r="F73" s="17"/>
    </row>
    <row r="74" spans="1:7" x14ac:dyDescent="0.2">
      <c r="A74" s="51" t="s">
        <v>67</v>
      </c>
      <c r="B74" s="51"/>
      <c r="C74" s="9">
        <f>SUM(C70:C73)</f>
        <v>16944185.870000001</v>
      </c>
      <c r="D74" s="17">
        <f>'TesGer - Ago'!E39</f>
        <v>16944185.870000001</v>
      </c>
      <c r="E74" s="17">
        <f>+D74-C74</f>
        <v>0</v>
      </c>
    </row>
    <row r="76" spans="1:7" x14ac:dyDescent="0.2">
      <c r="A76" s="3" t="s">
        <v>75</v>
      </c>
    </row>
    <row r="78" spans="1:7" x14ac:dyDescent="0.2">
      <c r="A78" s="2" t="s">
        <v>35</v>
      </c>
      <c r="B78" s="2" t="s">
        <v>36</v>
      </c>
      <c r="C78" s="10" t="s">
        <v>90</v>
      </c>
    </row>
    <row r="79" spans="1:7" x14ac:dyDescent="0.2">
      <c r="A79" s="1" t="s">
        <v>37</v>
      </c>
      <c r="B79" s="1" t="s">
        <v>85</v>
      </c>
      <c r="C79" s="8">
        <v>0</v>
      </c>
    </row>
    <row r="80" spans="1:7" x14ac:dyDescent="0.2">
      <c r="A80" s="1" t="s">
        <v>38</v>
      </c>
      <c r="B80" s="1" t="s">
        <v>86</v>
      </c>
      <c r="C80" s="8">
        <v>0</v>
      </c>
    </row>
    <row r="81" spans="1:5" x14ac:dyDescent="0.2">
      <c r="A81" s="1" t="s">
        <v>39</v>
      </c>
      <c r="B81" s="1" t="s">
        <v>87</v>
      </c>
      <c r="C81" s="8">
        <v>0</v>
      </c>
    </row>
    <row r="82" spans="1:5" x14ac:dyDescent="0.2">
      <c r="A82" s="1" t="s">
        <v>40</v>
      </c>
      <c r="B82" s="1" t="s">
        <v>73</v>
      </c>
      <c r="C82" s="8">
        <v>0</v>
      </c>
    </row>
    <row r="83" spans="1:5" x14ac:dyDescent="0.2">
      <c r="A83" s="51" t="s">
        <v>67</v>
      </c>
      <c r="B83" s="51"/>
      <c r="C83" s="9">
        <f>SUM(C79:C82)</f>
        <v>0</v>
      </c>
    </row>
    <row r="84" spans="1:5" x14ac:dyDescent="0.2">
      <c r="A84" s="52" t="s">
        <v>94</v>
      </c>
      <c r="B84" s="52"/>
      <c r="C84" s="52"/>
      <c r="D84" s="17">
        <f>'TesGer - Ago'!E40</f>
        <v>32021731.590000004</v>
      </c>
      <c r="E84" s="17">
        <f>D84-C17-C48-C58-C65-C74-C83</f>
        <v>0</v>
      </c>
    </row>
    <row r="85" spans="1:5" x14ac:dyDescent="0.2">
      <c r="A85" s="53"/>
      <c r="B85" s="54"/>
      <c r="C85" s="54"/>
    </row>
    <row r="86" spans="1:5" x14ac:dyDescent="0.2">
      <c r="A86" s="49"/>
      <c r="B86" s="49"/>
      <c r="C86" s="49"/>
    </row>
  </sheetData>
  <mergeCells count="20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5:C85"/>
    <mergeCell ref="A86:C86"/>
    <mergeCell ref="A58:B58"/>
    <mergeCell ref="F64:G64"/>
    <mergeCell ref="A65:B65"/>
    <mergeCell ref="A74:B74"/>
    <mergeCell ref="A83:B83"/>
    <mergeCell ref="A84:C8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view="pageBreakPreview" zoomScaleNormal="100" zoomScaleSheetLayoutView="100" workbookViewId="0">
      <selection activeCell="D35" sqref="D35:D37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7" customWidth="1"/>
    <col min="4" max="5" width="15.7109375" style="17" customWidth="1"/>
    <col min="6" max="6" width="13" style="18" bestFit="1" customWidth="1"/>
    <col min="7" max="7" width="10.85546875" style="18" bestFit="1" customWidth="1"/>
    <col min="8" max="8" width="9.140625" style="12"/>
  </cols>
  <sheetData>
    <row r="1" spans="1:7" x14ac:dyDescent="0.2">
      <c r="A1" s="55" t="s">
        <v>76</v>
      </c>
      <c r="B1" s="55"/>
      <c r="C1" s="55"/>
    </row>
    <row r="3" spans="1:7" x14ac:dyDescent="0.2">
      <c r="A3" s="1" t="s">
        <v>29</v>
      </c>
      <c r="B3" s="56" t="s">
        <v>77</v>
      </c>
      <c r="C3" s="57"/>
    </row>
    <row r="4" spans="1:7" x14ac:dyDescent="0.2">
      <c r="A4" s="1" t="s">
        <v>30</v>
      </c>
      <c r="B4" s="58" t="s">
        <v>78</v>
      </c>
      <c r="C4" s="58"/>
    </row>
    <row r="5" spans="1:7" x14ac:dyDescent="0.2">
      <c r="A5" s="1" t="s">
        <v>31</v>
      </c>
      <c r="B5" s="59" t="s">
        <v>124</v>
      </c>
      <c r="C5" s="58"/>
    </row>
    <row r="6" spans="1:7" x14ac:dyDescent="0.2">
      <c r="A6" s="1" t="s">
        <v>32</v>
      </c>
      <c r="B6" s="58" t="s">
        <v>79</v>
      </c>
      <c r="C6" s="58"/>
    </row>
    <row r="7" spans="1:7" x14ac:dyDescent="0.2">
      <c r="A7" s="1" t="s">
        <v>33</v>
      </c>
      <c r="B7" s="60" t="s">
        <v>140</v>
      </c>
      <c r="C7" s="61"/>
    </row>
    <row r="8" spans="1:7" x14ac:dyDescent="0.2">
      <c r="A8" s="1" t="s">
        <v>34</v>
      </c>
      <c r="B8" s="62">
        <v>45492</v>
      </c>
      <c r="C8" s="58"/>
    </row>
    <row r="10" spans="1:7" x14ac:dyDescent="0.2">
      <c r="A10" s="3" t="s">
        <v>81</v>
      </c>
    </row>
    <row r="12" spans="1:7" x14ac:dyDescent="0.2">
      <c r="A12" s="2" t="s">
        <v>35</v>
      </c>
      <c r="B12" s="2" t="s">
        <v>36</v>
      </c>
      <c r="C12" s="10" t="s">
        <v>90</v>
      </c>
    </row>
    <row r="13" spans="1:7" x14ac:dyDescent="0.2">
      <c r="A13" s="1" t="s">
        <v>37</v>
      </c>
      <c r="B13" s="4" t="s">
        <v>0</v>
      </c>
      <c r="C13" s="9">
        <f>'TesGer - Jun'!D1</f>
        <v>8270274.6900000004</v>
      </c>
      <c r="F13" s="17"/>
    </row>
    <row r="14" spans="1:7" x14ac:dyDescent="0.2">
      <c r="A14" s="1" t="s">
        <v>38</v>
      </c>
      <c r="B14" s="4" t="s">
        <v>1</v>
      </c>
      <c r="C14" s="9">
        <f>'TesGer - Jun'!D2</f>
        <v>1854070.39</v>
      </c>
      <c r="F14" s="17"/>
    </row>
    <row r="15" spans="1:7" x14ac:dyDescent="0.2">
      <c r="A15" s="1" t="s">
        <v>39</v>
      </c>
      <c r="B15" s="4" t="s">
        <v>88</v>
      </c>
      <c r="C15" s="9">
        <f>'TesGer - Jun'!D3</f>
        <v>1333067.72</v>
      </c>
      <c r="F15" s="17"/>
    </row>
    <row r="16" spans="1:7" ht="51" x14ac:dyDescent="0.2">
      <c r="A16" s="5" t="s">
        <v>40</v>
      </c>
      <c r="B16" s="4" t="s">
        <v>92</v>
      </c>
      <c r="C16" s="39">
        <v>0</v>
      </c>
      <c r="E16" s="21"/>
      <c r="F16" s="63" t="s">
        <v>123</v>
      </c>
      <c r="G16" s="64"/>
    </row>
    <row r="17" spans="1:9" x14ac:dyDescent="0.2">
      <c r="A17" s="51" t="s">
        <v>67</v>
      </c>
      <c r="B17" s="51"/>
      <c r="C17" s="9">
        <f>SUM(C13:C16)</f>
        <v>11457412.800000001</v>
      </c>
      <c r="D17" s="17">
        <f>'TesGer - Jun'!E3</f>
        <v>11457412.800000001</v>
      </c>
      <c r="F17" s="19">
        <v>11457412.800000001</v>
      </c>
      <c r="G17" s="19">
        <f>+C17-F17</f>
        <v>0</v>
      </c>
      <c r="H17" s="18"/>
    </row>
    <row r="18" spans="1:9" x14ac:dyDescent="0.2">
      <c r="F18" s="43"/>
      <c r="G18" s="42"/>
      <c r="H18" s="41"/>
    </row>
    <row r="19" spans="1:9" x14ac:dyDescent="0.2">
      <c r="A19" s="3" t="s">
        <v>68</v>
      </c>
      <c r="F19" s="44"/>
      <c r="G19" s="45"/>
      <c r="H19" s="40"/>
    </row>
    <row r="20" spans="1:9" x14ac:dyDescent="0.2">
      <c r="F20" s="44"/>
      <c r="G20" s="45"/>
      <c r="H20" s="41"/>
      <c r="I20" s="46"/>
    </row>
    <row r="21" spans="1:9" x14ac:dyDescent="0.2">
      <c r="A21" s="2" t="s">
        <v>35</v>
      </c>
      <c r="B21" s="2" t="s">
        <v>36</v>
      </c>
      <c r="C21" s="10" t="s">
        <v>89</v>
      </c>
      <c r="F21" s="44"/>
      <c r="G21" s="44"/>
      <c r="H21" s="47"/>
      <c r="I21" s="46"/>
    </row>
    <row r="22" spans="1:9" x14ac:dyDescent="0.2">
      <c r="A22" s="1" t="s">
        <v>37</v>
      </c>
      <c r="B22" s="1" t="s">
        <v>2</v>
      </c>
      <c r="C22" s="8">
        <f>'TesGer - Jun'!D4</f>
        <v>266.22000000000003</v>
      </c>
      <c r="F22" s="17"/>
    </row>
    <row r="23" spans="1:9" x14ac:dyDescent="0.2">
      <c r="A23" s="1" t="s">
        <v>38</v>
      </c>
      <c r="B23" s="1" t="s">
        <v>3</v>
      </c>
      <c r="C23" s="8">
        <f>'TesGer - Jun'!D5</f>
        <v>491194.8</v>
      </c>
      <c r="F23" s="17"/>
    </row>
    <row r="24" spans="1:9" x14ac:dyDescent="0.2">
      <c r="A24" s="1" t="s">
        <v>39</v>
      </c>
      <c r="B24" s="1" t="s">
        <v>4</v>
      </c>
      <c r="C24" s="8">
        <f>'TesGer - Jun'!D6</f>
        <v>86053.86</v>
      </c>
      <c r="F24" s="17"/>
    </row>
    <row r="25" spans="1:9" x14ac:dyDescent="0.2">
      <c r="A25" s="1" t="s">
        <v>40</v>
      </c>
      <c r="B25" s="1" t="s">
        <v>5</v>
      </c>
      <c r="C25" s="8">
        <f>'TesGer - Jun'!D7</f>
        <v>685729.9</v>
      </c>
      <c r="F25" s="17"/>
    </row>
    <row r="26" spans="1:9" x14ac:dyDescent="0.2">
      <c r="A26" s="1" t="s">
        <v>41</v>
      </c>
      <c r="B26" s="1" t="s">
        <v>6</v>
      </c>
      <c r="C26" s="8">
        <f>'TesGer - Jun'!D8</f>
        <v>239137.14</v>
      </c>
      <c r="F26" s="17"/>
    </row>
    <row r="27" spans="1:9" x14ac:dyDescent="0.2">
      <c r="A27" s="1" t="s">
        <v>42</v>
      </c>
      <c r="B27" s="1" t="s">
        <v>64</v>
      </c>
      <c r="C27" s="8">
        <f>'TesGer - Jun'!D9</f>
        <v>52410.46</v>
      </c>
      <c r="F27" s="17"/>
    </row>
    <row r="28" spans="1:9" x14ac:dyDescent="0.2">
      <c r="A28" s="1" t="s">
        <v>43</v>
      </c>
      <c r="B28" s="1" t="s">
        <v>7</v>
      </c>
      <c r="C28" s="8">
        <f>'TesGer - Jun'!D10</f>
        <v>398462.83</v>
      </c>
      <c r="F28" s="17"/>
    </row>
    <row r="29" spans="1:9" x14ac:dyDescent="0.2">
      <c r="A29" s="1" t="s">
        <v>44</v>
      </c>
      <c r="B29" s="1" t="s">
        <v>8</v>
      </c>
      <c r="C29" s="8">
        <f>'TesGer - Jun'!D11</f>
        <v>84913.22</v>
      </c>
      <c r="F29" s="17"/>
    </row>
    <row r="30" spans="1:9" x14ac:dyDescent="0.2">
      <c r="A30" s="1" t="s">
        <v>45</v>
      </c>
      <c r="B30" s="1" t="s">
        <v>9</v>
      </c>
      <c r="C30" s="8">
        <f>'TesGer - Jun'!D12</f>
        <v>20666.310000000001</v>
      </c>
      <c r="F30" s="17"/>
    </row>
    <row r="31" spans="1:9" x14ac:dyDescent="0.2">
      <c r="A31" s="1" t="s">
        <v>46</v>
      </c>
      <c r="B31" s="1" t="s">
        <v>10</v>
      </c>
      <c r="C31" s="8">
        <f>'TesGer - Jun'!D13</f>
        <v>102153.14</v>
      </c>
      <c r="F31" s="17"/>
    </row>
    <row r="32" spans="1:9" x14ac:dyDescent="0.2">
      <c r="A32" s="1" t="s">
        <v>47</v>
      </c>
      <c r="B32" s="1" t="s">
        <v>11</v>
      </c>
      <c r="C32" s="8">
        <f>'TesGer - Jun'!D14</f>
        <v>4775.8</v>
      </c>
      <c r="F32" s="17"/>
    </row>
    <row r="33" spans="1:7" x14ac:dyDescent="0.2">
      <c r="A33" s="1" t="s">
        <v>48</v>
      </c>
      <c r="B33" s="1" t="s">
        <v>12</v>
      </c>
      <c r="C33" s="8">
        <f>'TesGer - Jun'!D15</f>
        <v>9042.81</v>
      </c>
      <c r="F33" s="17"/>
    </row>
    <row r="34" spans="1:7" ht="63.75" x14ac:dyDescent="0.2">
      <c r="A34" s="5" t="s">
        <v>49</v>
      </c>
      <c r="B34" s="6" t="s">
        <v>93</v>
      </c>
      <c r="C34" s="8">
        <f>'TesGer - Jun'!D16</f>
        <v>46364.44</v>
      </c>
      <c r="F34" s="17"/>
    </row>
    <row r="35" spans="1:7" x14ac:dyDescent="0.2">
      <c r="A35" s="1" t="s">
        <v>50</v>
      </c>
      <c r="B35" s="1" t="s">
        <v>13</v>
      </c>
      <c r="C35" s="8">
        <f>'TesGer - Jun'!D17</f>
        <v>332974.3</v>
      </c>
      <c r="F35" s="17"/>
    </row>
    <row r="36" spans="1:7" x14ac:dyDescent="0.2">
      <c r="A36" s="1" t="s">
        <v>51</v>
      </c>
      <c r="B36" s="1" t="s">
        <v>83</v>
      </c>
      <c r="C36" s="8">
        <f>'TesGer - Jun'!D18</f>
        <v>311522.37</v>
      </c>
      <c r="F36" s="17"/>
    </row>
    <row r="37" spans="1:7" x14ac:dyDescent="0.2">
      <c r="A37" s="1" t="s">
        <v>52</v>
      </c>
      <c r="B37" s="1" t="s">
        <v>14</v>
      </c>
      <c r="C37" s="8">
        <f>'TesGer - Jun'!D19</f>
        <v>0</v>
      </c>
      <c r="F37" s="17"/>
    </row>
    <row r="38" spans="1:7" ht="25.5" x14ac:dyDescent="0.2">
      <c r="A38" s="5" t="s">
        <v>53</v>
      </c>
      <c r="B38" s="11" t="s">
        <v>65</v>
      </c>
      <c r="C38" s="8">
        <f>'TesGer - Jun'!D20</f>
        <v>94797.75</v>
      </c>
      <c r="F38" s="17"/>
    </row>
    <row r="39" spans="1:7" x14ac:dyDescent="0.2">
      <c r="A39" s="1" t="s">
        <v>54</v>
      </c>
      <c r="B39" s="1" t="s">
        <v>15</v>
      </c>
      <c r="C39" s="8">
        <f>'TesGer - Jun'!D21</f>
        <v>17882.400000000001</v>
      </c>
      <c r="F39" s="17"/>
    </row>
    <row r="40" spans="1:7" x14ac:dyDescent="0.2">
      <c r="A40" s="1" t="s">
        <v>55</v>
      </c>
      <c r="B40" s="1" t="s">
        <v>16</v>
      </c>
      <c r="C40" s="8">
        <f>'TesGer - Jun'!D22</f>
        <v>0</v>
      </c>
      <c r="F40" s="17"/>
    </row>
    <row r="41" spans="1:7" x14ac:dyDescent="0.2">
      <c r="A41" s="1" t="s">
        <v>56</v>
      </c>
      <c r="B41" s="1" t="s">
        <v>17</v>
      </c>
      <c r="C41" s="8">
        <f>'TesGer - Jun'!D23</f>
        <v>0</v>
      </c>
      <c r="F41" s="17"/>
    </row>
    <row r="42" spans="1:7" x14ac:dyDescent="0.2">
      <c r="A42" s="1" t="s">
        <v>57</v>
      </c>
      <c r="B42" s="1" t="s">
        <v>18</v>
      </c>
      <c r="C42" s="8">
        <f>'TesGer - Jun'!D24</f>
        <v>11960</v>
      </c>
      <c r="F42" s="17"/>
    </row>
    <row r="43" spans="1:7" x14ac:dyDescent="0.2">
      <c r="A43" s="1" t="s">
        <v>58</v>
      </c>
      <c r="B43" s="1" t="s">
        <v>19</v>
      </c>
      <c r="C43" s="8">
        <f>'TesGer - Jun'!D25</f>
        <v>0</v>
      </c>
      <c r="F43" s="17"/>
    </row>
    <row r="44" spans="1:7" x14ac:dyDescent="0.2">
      <c r="A44" s="1" t="s">
        <v>59</v>
      </c>
      <c r="B44" s="1" t="s">
        <v>20</v>
      </c>
      <c r="C44" s="8">
        <f>'TesGer - Jun'!D26</f>
        <v>0</v>
      </c>
      <c r="F44" s="17"/>
    </row>
    <row r="45" spans="1:7" x14ac:dyDescent="0.2">
      <c r="A45" s="1" t="s">
        <v>60</v>
      </c>
      <c r="B45" s="1" t="s">
        <v>66</v>
      </c>
      <c r="C45" s="8">
        <f>'TesGer - Jun'!D27</f>
        <v>11898.15</v>
      </c>
      <c r="F45" s="17"/>
    </row>
    <row r="46" spans="1:7" x14ac:dyDescent="0.2">
      <c r="A46" s="1" t="s">
        <v>61</v>
      </c>
      <c r="B46" s="1" t="s">
        <v>21</v>
      </c>
      <c r="C46" s="8">
        <f>'TesGer - Jun'!D28</f>
        <v>0</v>
      </c>
      <c r="F46" s="17"/>
    </row>
    <row r="47" spans="1:7" x14ac:dyDescent="0.2">
      <c r="A47" s="1" t="s">
        <v>62</v>
      </c>
      <c r="B47" s="1" t="s">
        <v>22</v>
      </c>
      <c r="C47" s="8">
        <f>'TesGer - Jun'!D29</f>
        <v>1220623.47</v>
      </c>
      <c r="F47" s="50" t="s">
        <v>123</v>
      </c>
      <c r="G47" s="50"/>
    </row>
    <row r="48" spans="1:7" x14ac:dyDescent="0.2">
      <c r="A48" s="51" t="s">
        <v>67</v>
      </c>
      <c r="B48" s="51"/>
      <c r="C48" s="9">
        <f>SUM(C22:C47)</f>
        <v>4222829.3699999992</v>
      </c>
      <c r="D48" s="17">
        <f>'TesGer - Jun'!E29</f>
        <v>4222829.3699999992</v>
      </c>
      <c r="E48" s="17">
        <f>+C17-D17</f>
        <v>0</v>
      </c>
      <c r="F48" s="19">
        <v>4222829.37</v>
      </c>
      <c r="G48" s="19">
        <f>+C48-F48</f>
        <v>0</v>
      </c>
    </row>
    <row r="49" spans="1:8" x14ac:dyDescent="0.2">
      <c r="H49" s="18"/>
    </row>
    <row r="50" spans="1:8" x14ac:dyDescent="0.2">
      <c r="A50" s="3" t="s">
        <v>82</v>
      </c>
      <c r="H50" s="18"/>
    </row>
    <row r="52" spans="1:8" x14ac:dyDescent="0.2">
      <c r="A52" s="2" t="s">
        <v>35</v>
      </c>
      <c r="B52" s="2" t="s">
        <v>36</v>
      </c>
      <c r="C52" s="10" t="s">
        <v>89</v>
      </c>
    </row>
    <row r="53" spans="1:8" x14ac:dyDescent="0.2">
      <c r="A53" s="1" t="s">
        <v>37</v>
      </c>
      <c r="B53" s="1" t="s">
        <v>23</v>
      </c>
      <c r="C53" s="8">
        <f>'TesGer - Jun'!D30</f>
        <v>0</v>
      </c>
      <c r="F53" s="17"/>
    </row>
    <row r="54" spans="1:8" x14ac:dyDescent="0.2">
      <c r="A54" s="1" t="s">
        <v>38</v>
      </c>
      <c r="B54" s="1" t="s">
        <v>24</v>
      </c>
      <c r="C54" s="8">
        <f>'TesGer - Jun'!D31</f>
        <v>0</v>
      </c>
      <c r="F54" s="17"/>
    </row>
    <row r="55" spans="1:8" x14ac:dyDescent="0.2">
      <c r="A55" s="1" t="s">
        <v>39</v>
      </c>
      <c r="B55" s="1" t="s">
        <v>63</v>
      </c>
      <c r="C55" s="8">
        <f>'TesGer - Jun'!D32</f>
        <v>0</v>
      </c>
      <c r="F55" s="17"/>
    </row>
    <row r="56" spans="1:8" x14ac:dyDescent="0.2">
      <c r="A56" s="1" t="s">
        <v>40</v>
      </c>
      <c r="B56" s="1" t="s">
        <v>25</v>
      </c>
      <c r="C56" s="8">
        <f>'TesGer - Jun'!D33</f>
        <v>0</v>
      </c>
      <c r="F56" s="17"/>
    </row>
    <row r="57" spans="1:8" x14ac:dyDescent="0.2">
      <c r="A57" s="1" t="s">
        <v>41</v>
      </c>
      <c r="B57" s="1" t="s">
        <v>26</v>
      </c>
      <c r="C57" s="8">
        <f>'TesGer - Jun'!D34</f>
        <v>0</v>
      </c>
      <c r="F57" s="50" t="s">
        <v>123</v>
      </c>
      <c r="G57" s="50"/>
    </row>
    <row r="58" spans="1:8" x14ac:dyDescent="0.2">
      <c r="A58" s="51" t="s">
        <v>67</v>
      </c>
      <c r="B58" s="51"/>
      <c r="C58" s="9">
        <f>SUM(C53:C57)</f>
        <v>0</v>
      </c>
      <c r="D58" s="17">
        <f>'TesGer - Jun'!E34</f>
        <v>0</v>
      </c>
      <c r="E58" s="17">
        <f>+C58-D58</f>
        <v>0</v>
      </c>
      <c r="F58" s="19">
        <v>0</v>
      </c>
      <c r="G58" s="19">
        <f>+C58-F58</f>
        <v>0</v>
      </c>
    </row>
    <row r="60" spans="1:8" x14ac:dyDescent="0.2">
      <c r="A60" s="3" t="s">
        <v>69</v>
      </c>
    </row>
    <row r="62" spans="1:8" x14ac:dyDescent="0.2">
      <c r="A62" s="2" t="s">
        <v>35</v>
      </c>
      <c r="B62" s="2" t="s">
        <v>36</v>
      </c>
      <c r="C62" s="10" t="s">
        <v>90</v>
      </c>
    </row>
    <row r="63" spans="1:8" x14ac:dyDescent="0.2">
      <c r="A63" s="1" t="s">
        <v>37</v>
      </c>
      <c r="B63" s="1" t="s">
        <v>27</v>
      </c>
      <c r="C63" s="8">
        <f>'TesGer - Jun'!D58</f>
        <v>0</v>
      </c>
    </row>
    <row r="64" spans="1:8" x14ac:dyDescent="0.2">
      <c r="A64" s="1" t="s">
        <v>38</v>
      </c>
      <c r="B64" s="1" t="s">
        <v>28</v>
      </c>
      <c r="C64" s="8">
        <v>0</v>
      </c>
      <c r="F64" s="50" t="s">
        <v>123</v>
      </c>
      <c r="G64" s="50"/>
    </row>
    <row r="65" spans="1:7" x14ac:dyDescent="0.2">
      <c r="A65" s="51" t="s">
        <v>67</v>
      </c>
      <c r="B65" s="51"/>
      <c r="C65" s="9">
        <f>SUM(C63:C64)</f>
        <v>0</v>
      </c>
      <c r="D65" s="17">
        <f>'TesGer - Jun'!E58</f>
        <v>0</v>
      </c>
      <c r="E65" s="17">
        <f>+C65-D65</f>
        <v>0</v>
      </c>
      <c r="F65" s="19">
        <v>0</v>
      </c>
      <c r="G65" s="19">
        <f>+C65-F65</f>
        <v>0</v>
      </c>
    </row>
    <row r="67" spans="1:7" x14ac:dyDescent="0.2">
      <c r="A67" s="3" t="s">
        <v>70</v>
      </c>
    </row>
    <row r="69" spans="1:7" x14ac:dyDescent="0.2">
      <c r="A69" s="2" t="s">
        <v>35</v>
      </c>
      <c r="B69" s="2" t="s">
        <v>36</v>
      </c>
      <c r="C69" s="10" t="s">
        <v>90</v>
      </c>
    </row>
    <row r="70" spans="1:7" x14ac:dyDescent="0.2">
      <c r="A70" s="1" t="s">
        <v>37</v>
      </c>
      <c r="B70" s="1" t="s">
        <v>71</v>
      </c>
      <c r="C70" s="8">
        <f>'TesGer - Jun'!D35</f>
        <v>11450591.109999999</v>
      </c>
      <c r="F70" s="17"/>
    </row>
    <row r="71" spans="1:7" x14ac:dyDescent="0.2">
      <c r="A71" s="1" t="s">
        <v>38</v>
      </c>
      <c r="B71" s="1" t="s">
        <v>72</v>
      </c>
      <c r="C71" s="8">
        <f>'TesGer - Jun'!D36</f>
        <v>4338619.99</v>
      </c>
      <c r="F71" s="17"/>
    </row>
    <row r="72" spans="1:7" x14ac:dyDescent="0.2">
      <c r="A72" s="1" t="s">
        <v>39</v>
      </c>
      <c r="B72" s="1" t="s">
        <v>74</v>
      </c>
      <c r="C72" s="8">
        <f>'TesGer - Jun'!D37</f>
        <v>0</v>
      </c>
      <c r="F72" s="17"/>
    </row>
    <row r="73" spans="1:7" x14ac:dyDescent="0.2">
      <c r="A73" s="1" t="s">
        <v>40</v>
      </c>
      <c r="B73" s="1" t="s">
        <v>84</v>
      </c>
      <c r="C73" s="8">
        <f>'TesGer - Jun'!D38</f>
        <v>0</v>
      </c>
      <c r="F73" s="17"/>
    </row>
    <row r="74" spans="1:7" x14ac:dyDescent="0.2">
      <c r="A74" s="51" t="s">
        <v>67</v>
      </c>
      <c r="B74" s="51"/>
      <c r="C74" s="9">
        <f>SUM(C70:C73)</f>
        <v>15789211.1</v>
      </c>
      <c r="D74" s="17">
        <f>'TesGer - Jun'!E39</f>
        <v>15789211.1</v>
      </c>
      <c r="E74" s="17">
        <f>+D74-C74</f>
        <v>0</v>
      </c>
    </row>
    <row r="76" spans="1:7" x14ac:dyDescent="0.2">
      <c r="A76" s="3" t="s">
        <v>75</v>
      </c>
    </row>
    <row r="78" spans="1:7" x14ac:dyDescent="0.2">
      <c r="A78" s="2" t="s">
        <v>35</v>
      </c>
      <c r="B78" s="2" t="s">
        <v>36</v>
      </c>
      <c r="C78" s="10" t="s">
        <v>90</v>
      </c>
    </row>
    <row r="79" spans="1:7" x14ac:dyDescent="0.2">
      <c r="A79" s="1" t="s">
        <v>37</v>
      </c>
      <c r="B79" s="1" t="s">
        <v>85</v>
      </c>
      <c r="C79" s="8">
        <v>0</v>
      </c>
    </row>
    <row r="80" spans="1:7" x14ac:dyDescent="0.2">
      <c r="A80" s="1" t="s">
        <v>38</v>
      </c>
      <c r="B80" s="1" t="s">
        <v>86</v>
      </c>
      <c r="C80" s="8">
        <v>0</v>
      </c>
    </row>
    <row r="81" spans="1:5" x14ac:dyDescent="0.2">
      <c r="A81" s="1" t="s">
        <v>39</v>
      </c>
      <c r="B81" s="1" t="s">
        <v>87</v>
      </c>
      <c r="C81" s="8">
        <v>0</v>
      </c>
    </row>
    <row r="82" spans="1:5" x14ac:dyDescent="0.2">
      <c r="A82" s="1" t="s">
        <v>40</v>
      </c>
      <c r="B82" s="1" t="s">
        <v>73</v>
      </c>
      <c r="C82" s="8">
        <v>0</v>
      </c>
    </row>
    <row r="83" spans="1:5" x14ac:dyDescent="0.2">
      <c r="A83" s="51" t="s">
        <v>67</v>
      </c>
      <c r="B83" s="51"/>
      <c r="C83" s="9">
        <f>SUM(C79:C82)</f>
        <v>0</v>
      </c>
    </row>
    <row r="84" spans="1:5" x14ac:dyDescent="0.2">
      <c r="A84" s="52" t="s">
        <v>94</v>
      </c>
      <c r="B84" s="52"/>
      <c r="C84" s="52"/>
      <c r="D84" s="17">
        <f>'TesGer - Jun'!E40</f>
        <v>31469453.27</v>
      </c>
      <c r="E84" s="17">
        <f>D84-C17-C48-C58-C65-C74-C83</f>
        <v>0</v>
      </c>
    </row>
    <row r="85" spans="1:5" x14ac:dyDescent="0.2">
      <c r="A85" s="53"/>
      <c r="B85" s="54"/>
      <c r="C85" s="54"/>
    </row>
    <row r="86" spans="1:5" x14ac:dyDescent="0.2">
      <c r="A86" s="49"/>
      <c r="B86" s="49"/>
      <c r="C86" s="49"/>
    </row>
  </sheetData>
  <mergeCells count="20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5:C85"/>
    <mergeCell ref="A86:C86"/>
    <mergeCell ref="A58:B58"/>
    <mergeCell ref="F64:G64"/>
    <mergeCell ref="A65:B65"/>
    <mergeCell ref="A74:B74"/>
    <mergeCell ref="A83:B83"/>
    <mergeCell ref="A84:C8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10</vt:i4>
      </vt:variant>
    </vt:vector>
  </HeadingPairs>
  <TitlesOfParts>
    <vt:vector size="30" baseType="lpstr">
      <vt:lpstr>Anexo I - Jan</vt:lpstr>
      <vt:lpstr>Anexo I - RP</vt:lpstr>
      <vt:lpstr>Anexo I - Fev</vt:lpstr>
      <vt:lpstr>Anexo I - Mar</vt:lpstr>
      <vt:lpstr>Anexo I - Abr</vt:lpstr>
      <vt:lpstr>Anexo I - Mai</vt:lpstr>
      <vt:lpstr>Anexo I - Jul</vt:lpstr>
      <vt:lpstr>Anexo I - Ago</vt:lpstr>
      <vt:lpstr>Anexo I - Jun</vt:lpstr>
      <vt:lpstr>TesGer-Restos</vt:lpstr>
      <vt:lpstr>TesGer - Jan</vt:lpstr>
      <vt:lpstr>TesGer - Fev</vt:lpstr>
      <vt:lpstr>TesGer - Mar</vt:lpstr>
      <vt:lpstr>TesGer - Abr</vt:lpstr>
      <vt:lpstr>TesGer - Mai</vt:lpstr>
      <vt:lpstr>TesGer - Jun</vt:lpstr>
      <vt:lpstr>TesGer - Jul</vt:lpstr>
      <vt:lpstr>TesGer - Ago</vt:lpstr>
      <vt:lpstr>Anexo I - Set</vt:lpstr>
      <vt:lpstr>TesGer - Set</vt:lpstr>
      <vt:lpstr>'Anexo I - Abr'!Area_de_impressao</vt:lpstr>
      <vt:lpstr>'Anexo I - Ago'!Area_de_impressao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RP'!Area_de_impressao</vt:lpstr>
      <vt:lpstr>'Anexo I - Set'!Area_de_impressao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DOUGLAS IRUELA BUSTOS</cp:lastModifiedBy>
  <cp:lastPrinted>2020-11-18T15:49:21Z</cp:lastPrinted>
  <dcterms:created xsi:type="dcterms:W3CDTF">2010-03-11T09:53:57Z</dcterms:created>
  <dcterms:modified xsi:type="dcterms:W3CDTF">2024-10-21T16:04:07Z</dcterms:modified>
</cp:coreProperties>
</file>