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9 Setembro\Publicacao internet TRF\Anexo I\090017\"/>
    </mc:Choice>
  </mc:AlternateContent>
  <bookViews>
    <workbookView xWindow="0" yWindow="0" windowWidth="28800" windowHeight="12300" tabRatio="967" firstSheet="8" activeTab="18"/>
  </bookViews>
  <sheets>
    <sheet name="Anexo I - RP" sheetId="13" state="hidden" r:id="rId1"/>
    <sheet name="Anexo I - Jan" sheetId="44" state="hidden" r:id="rId2"/>
    <sheet name="Anexo I - Fev" sheetId="46" state="hidden" r:id="rId3"/>
    <sheet name="Anexo I - Abr" sheetId="50" state="hidden" r:id="rId4"/>
    <sheet name="Anexo I - Mai" sheetId="52" state="hidden" r:id="rId5"/>
    <sheet name="Anexo I - Mar" sheetId="48" state="hidden" r:id="rId6"/>
    <sheet name="Anexo I - Jun" sheetId="54" state="hidden" r:id="rId7"/>
    <sheet name="Anexo I - Jul" sheetId="56" state="hidden" r:id="rId8"/>
    <sheet name="Anexo I - Ago" sheetId="58" r:id="rId9"/>
    <sheet name="TesGer-Restos" sheetId="34" state="hidden" r:id="rId10"/>
    <sheet name="TesGer - Jan" sheetId="45" state="hidden" r:id="rId11"/>
    <sheet name="TesGer - Fev" sheetId="47" state="hidden" r:id="rId12"/>
    <sheet name="TesGer - Mar" sheetId="49" state="hidden" r:id="rId13"/>
    <sheet name="TesGer - Abr" sheetId="51" state="hidden" r:id="rId14"/>
    <sheet name="TesGer - Mai" sheetId="53" state="hidden" r:id="rId15"/>
    <sheet name="TesGer - Jun" sheetId="55" state="hidden" r:id="rId16"/>
    <sheet name="TesGer - Jul" sheetId="57" state="hidden" r:id="rId17"/>
    <sheet name="TesGer - Ago" sheetId="59" r:id="rId18"/>
    <sheet name="Anexo I - Set" sheetId="60" r:id="rId19"/>
    <sheet name="TesGer - Set" sheetId="61" r:id="rId20"/>
  </sheets>
  <definedNames>
    <definedName name="_xlnm.Print_Area" localSheetId="3">'Anexo I - Abr'!$A$1:$C$84</definedName>
    <definedName name="_xlnm.Print_Area" localSheetId="8">'Anexo I - Ago'!$A$1:$C$84</definedName>
    <definedName name="_xlnm.Print_Area" localSheetId="2">'Anexo I - Fev'!$A$1:$C$84</definedName>
    <definedName name="_xlnm.Print_Area" localSheetId="1">'Anexo I - Jan'!$A$1:$C$84</definedName>
    <definedName name="_xlnm.Print_Area" localSheetId="7">'Anexo I - Jul'!$A$1:$C$84</definedName>
    <definedName name="_xlnm.Print_Area" localSheetId="6">'Anexo I - Jun'!$A$1:$C$84</definedName>
    <definedName name="_xlnm.Print_Area" localSheetId="4">'Anexo I - Mai'!$A$1:$C$84</definedName>
    <definedName name="_xlnm.Print_Area" localSheetId="5">'Anexo I - Mar'!$A$1:$C$84</definedName>
    <definedName name="_xlnm.Print_Area" localSheetId="0">'Anexo I - RP'!$A$1:$C$66</definedName>
    <definedName name="_xlnm.Print_Area" localSheetId="18">'Anexo I - Set'!$A$1:$C$84</definedName>
  </definedNames>
  <calcPr calcId="162913"/>
</workbook>
</file>

<file path=xl/calcChain.xml><?xml version="1.0" encoding="utf-8"?>
<calcChain xmlns="http://schemas.openxmlformats.org/spreadsheetml/2006/main">
  <c r="C74" i="60" l="1"/>
  <c r="D74" i="60"/>
  <c r="C72" i="60"/>
  <c r="C71" i="60"/>
  <c r="C70" i="60"/>
  <c r="D58" i="60"/>
  <c r="C54" i="60"/>
  <c r="C53" i="60"/>
  <c r="D26" i="61"/>
  <c r="E26" i="61" s="1"/>
  <c r="D48" i="60" s="1"/>
  <c r="C47" i="60"/>
  <c r="C45" i="60"/>
  <c r="C44" i="60"/>
  <c r="C43" i="60"/>
  <c r="C42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D17" i="60"/>
  <c r="C15" i="60"/>
  <c r="C14" i="60"/>
  <c r="C17" i="60" s="1"/>
  <c r="C13" i="60"/>
  <c r="E31" i="61"/>
  <c r="E28" i="61"/>
  <c r="E3" i="61"/>
  <c r="C83" i="60"/>
  <c r="D65" i="60"/>
  <c r="C63" i="60"/>
  <c r="C65" i="60" s="1"/>
  <c r="G65" i="60" s="1"/>
  <c r="C48" i="60" l="1"/>
  <c r="G48" i="60" s="1"/>
  <c r="E65" i="60"/>
  <c r="E74" i="60"/>
  <c r="E17" i="60"/>
  <c r="G17" i="60"/>
  <c r="C58" i="60"/>
  <c r="G58" i="60" s="1"/>
  <c r="E48" i="60"/>
  <c r="E38" i="59"/>
  <c r="D74" i="58" s="1"/>
  <c r="E34" i="59"/>
  <c r="D58" i="58" s="1"/>
  <c r="E58" i="58" s="1"/>
  <c r="E29" i="59"/>
  <c r="E3" i="59"/>
  <c r="C83" i="58"/>
  <c r="C73" i="58"/>
  <c r="C72" i="58"/>
  <c r="C71" i="58"/>
  <c r="C70" i="58"/>
  <c r="D65" i="58"/>
  <c r="C63" i="58"/>
  <c r="C65" i="58" s="1"/>
  <c r="G65" i="58" s="1"/>
  <c r="C57" i="58"/>
  <c r="C58" i="58" s="1"/>
  <c r="G58" i="58" s="1"/>
  <c r="C56" i="58"/>
  <c r="C55" i="58"/>
  <c r="C54" i="58"/>
  <c r="C53" i="58"/>
  <c r="D48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15" i="58"/>
  <c r="C14" i="58"/>
  <c r="C13" i="58"/>
  <c r="C17" i="58" s="1"/>
  <c r="G17" i="58" s="1"/>
  <c r="E58" i="60" l="1"/>
  <c r="C74" i="58"/>
  <c r="E74" i="58" s="1"/>
  <c r="E39" i="59"/>
  <c r="D84" i="58" s="1"/>
  <c r="C48" i="58"/>
  <c r="G48" i="58" s="1"/>
  <c r="D17" i="58"/>
  <c r="E17" i="58" s="1"/>
  <c r="E48" i="58"/>
  <c r="E84" i="58"/>
  <c r="E65" i="58"/>
  <c r="E38" i="57"/>
  <c r="E34" i="57"/>
  <c r="E29" i="57"/>
  <c r="D48" i="56" s="1"/>
  <c r="E3" i="57"/>
  <c r="E39" i="57" s="1"/>
  <c r="D84" i="56" s="1"/>
  <c r="C83" i="56"/>
  <c r="D74" i="56"/>
  <c r="C73" i="56"/>
  <c r="C72" i="56"/>
  <c r="C71" i="56"/>
  <c r="C70" i="56"/>
  <c r="C74" i="56" s="1"/>
  <c r="E74" i="56" s="1"/>
  <c r="D65" i="56"/>
  <c r="E65" i="56" s="1"/>
  <c r="C63" i="56"/>
  <c r="C65" i="56" s="1"/>
  <c r="G65" i="56" s="1"/>
  <c r="D58" i="56"/>
  <c r="C58" i="56"/>
  <c r="G58" i="56" s="1"/>
  <c r="C57" i="56"/>
  <c r="C56" i="56"/>
  <c r="C55" i="56"/>
  <c r="C54" i="56"/>
  <c r="C53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D17" i="56"/>
  <c r="C15" i="56"/>
  <c r="C14" i="56"/>
  <c r="C13" i="56"/>
  <c r="C17" i="56" s="1"/>
  <c r="G17" i="56" s="1"/>
  <c r="E58" i="56" l="1"/>
  <c r="C48" i="56"/>
  <c r="G48" i="56" s="1"/>
  <c r="E17" i="56"/>
  <c r="E84" i="56"/>
  <c r="E48" i="56"/>
  <c r="E38" i="55"/>
  <c r="E34" i="55"/>
  <c r="D58" i="54" s="1"/>
  <c r="E58" i="54" s="1"/>
  <c r="E29" i="55"/>
  <c r="D48" i="54" s="1"/>
  <c r="E3" i="55"/>
  <c r="C83" i="54"/>
  <c r="D74" i="54"/>
  <c r="C73" i="54"/>
  <c r="C72" i="54"/>
  <c r="C71" i="54"/>
  <c r="C70" i="54"/>
  <c r="D65" i="54"/>
  <c r="C63" i="54"/>
  <c r="C65" i="54" s="1"/>
  <c r="G65" i="54" s="1"/>
  <c r="C58" i="54"/>
  <c r="G58" i="54" s="1"/>
  <c r="C57" i="54"/>
  <c r="C56" i="54"/>
  <c r="C55" i="54"/>
  <c r="C54" i="54"/>
  <c r="C53" i="54"/>
  <c r="C47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C48" i="54" s="1"/>
  <c r="G48" i="54" s="1"/>
  <c r="C15" i="54"/>
  <c r="C14" i="54"/>
  <c r="C13" i="54"/>
  <c r="C74" i="54" l="1"/>
  <c r="E74" i="54" s="1"/>
  <c r="E39" i="55"/>
  <c r="D84" i="54" s="1"/>
  <c r="C17" i="54"/>
  <c r="G17" i="54" s="1"/>
  <c r="D17" i="54"/>
  <c r="E65" i="54"/>
  <c r="E48" i="54"/>
  <c r="C13" i="52"/>
  <c r="C14" i="52"/>
  <c r="C15" i="52"/>
  <c r="E38" i="53"/>
  <c r="D74" i="52" s="1"/>
  <c r="E34" i="53"/>
  <c r="E29" i="53"/>
  <c r="D48" i="52" s="1"/>
  <c r="E3" i="53"/>
  <c r="C83" i="52"/>
  <c r="C73" i="52"/>
  <c r="C72" i="52"/>
  <c r="C71" i="52"/>
  <c r="C70" i="52"/>
  <c r="D65" i="52"/>
  <c r="C63" i="52"/>
  <c r="C65" i="52" s="1"/>
  <c r="G65" i="52" s="1"/>
  <c r="D58" i="52"/>
  <c r="C57" i="52"/>
  <c r="C58" i="52" s="1"/>
  <c r="G58" i="52" s="1"/>
  <c r="C56" i="52"/>
  <c r="C55" i="52"/>
  <c r="C54" i="52"/>
  <c r="C53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17" i="52"/>
  <c r="G17" i="52" s="1"/>
  <c r="E17" i="54" l="1"/>
  <c r="E84" i="54"/>
  <c r="C74" i="52"/>
  <c r="E74" i="52" s="1"/>
  <c r="E58" i="52"/>
  <c r="C48" i="52"/>
  <c r="G48" i="52" s="1"/>
  <c r="E39" i="53"/>
  <c r="D84" i="52" s="1"/>
  <c r="D17" i="52"/>
  <c r="E17" i="52"/>
  <c r="E65" i="52"/>
  <c r="E48" i="52"/>
  <c r="E84" i="52"/>
  <c r="D58" i="50"/>
  <c r="C54" i="50"/>
  <c r="C55" i="50"/>
  <c r="C56" i="50"/>
  <c r="C57" i="50"/>
  <c r="C53" i="50"/>
  <c r="E34" i="51"/>
  <c r="E38" i="51"/>
  <c r="D74" i="50" s="1"/>
  <c r="E29" i="51"/>
  <c r="D48" i="50" s="1"/>
  <c r="E3" i="51"/>
  <c r="C83" i="50"/>
  <c r="C73" i="50"/>
  <c r="C72" i="50"/>
  <c r="C71" i="50"/>
  <c r="C70" i="50"/>
  <c r="D65" i="50"/>
  <c r="C63" i="50"/>
  <c r="C65" i="50" s="1"/>
  <c r="G65" i="50" s="1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15" i="50"/>
  <c r="C14" i="50"/>
  <c r="C13" i="50"/>
  <c r="C17" i="50" s="1"/>
  <c r="E39" i="51" l="1"/>
  <c r="D84" i="50" s="1"/>
  <c r="C58" i="50"/>
  <c r="G58" i="50" s="1"/>
  <c r="C74" i="50"/>
  <c r="E74" i="50" s="1"/>
  <c r="C48" i="50"/>
  <c r="G48" i="50" s="1"/>
  <c r="D17" i="50"/>
  <c r="G17" i="50"/>
  <c r="E17" i="50"/>
  <c r="E65" i="50"/>
  <c r="E84" i="50"/>
  <c r="E48" i="50"/>
  <c r="E33" i="49"/>
  <c r="E29" i="49"/>
  <c r="E3" i="49"/>
  <c r="C83" i="48"/>
  <c r="D74" i="48"/>
  <c r="C73" i="48"/>
  <c r="C72" i="48"/>
  <c r="C71" i="48"/>
  <c r="C70" i="48"/>
  <c r="C74" i="48" s="1"/>
  <c r="E74" i="48" s="1"/>
  <c r="D65" i="48"/>
  <c r="E65" i="48" s="1"/>
  <c r="C63" i="48"/>
  <c r="C65" i="48" s="1"/>
  <c r="G65" i="48" s="1"/>
  <c r="D58" i="48"/>
  <c r="C57" i="48"/>
  <c r="C58" i="48" s="1"/>
  <c r="G58" i="48" s="1"/>
  <c r="C56" i="48"/>
  <c r="C55" i="48"/>
  <c r="C54" i="48"/>
  <c r="C53" i="48"/>
  <c r="D48" i="48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C15" i="48"/>
  <c r="C14" i="48"/>
  <c r="C13" i="48"/>
  <c r="C17" i="48" s="1"/>
  <c r="G17" i="48" s="1"/>
  <c r="E58" i="50" l="1"/>
  <c r="C48" i="48"/>
  <c r="G48" i="48" s="1"/>
  <c r="E34" i="49"/>
  <c r="D84" i="48" s="1"/>
  <c r="E48" i="48"/>
  <c r="E84" i="48"/>
  <c r="E58" i="48"/>
  <c r="D17" i="48"/>
  <c r="E17" i="48" s="1"/>
  <c r="D84" i="46"/>
  <c r="D74" i="46"/>
  <c r="C71" i="46"/>
  <c r="C70" i="46"/>
  <c r="D48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22" i="46"/>
  <c r="C14" i="46"/>
  <c r="C15" i="46"/>
  <c r="C13" i="46"/>
  <c r="E34" i="47"/>
  <c r="E33" i="47"/>
  <c r="E29" i="47"/>
  <c r="E3" i="47"/>
  <c r="C83" i="46"/>
  <c r="C73" i="46"/>
  <c r="C72" i="46"/>
  <c r="D65" i="46"/>
  <c r="C63" i="46"/>
  <c r="C65" i="46" s="1"/>
  <c r="G65" i="46" s="1"/>
  <c r="D58" i="46"/>
  <c r="C57" i="46"/>
  <c r="C56" i="46"/>
  <c r="C58" i="46" s="1"/>
  <c r="G58" i="46" s="1"/>
  <c r="C55" i="46"/>
  <c r="C54" i="46"/>
  <c r="C53" i="46"/>
  <c r="D17" i="46"/>
  <c r="C74" i="46" l="1"/>
  <c r="E74" i="46" s="1"/>
  <c r="C17" i="46"/>
  <c r="C48" i="46"/>
  <c r="G48" i="46" s="1"/>
  <c r="E65" i="46"/>
  <c r="E58" i="46"/>
  <c r="D84" i="44"/>
  <c r="D74" i="44"/>
  <c r="C71" i="44"/>
  <c r="C72" i="44"/>
  <c r="C73" i="44"/>
  <c r="C70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22" i="44"/>
  <c r="C14" i="44"/>
  <c r="C15" i="44"/>
  <c r="C13" i="44"/>
  <c r="D48" i="44"/>
  <c r="D17" i="44"/>
  <c r="E33" i="45"/>
  <c r="E29" i="45"/>
  <c r="E3" i="45"/>
  <c r="G17" i="46" l="1"/>
  <c r="E84" i="46"/>
  <c r="E17" i="46"/>
  <c r="E48" i="46"/>
  <c r="C25" i="13"/>
  <c r="C24" i="13"/>
  <c r="C22" i="13"/>
  <c r="C57" i="13"/>
  <c r="C53" i="13"/>
  <c r="C46" i="13"/>
  <c r="C45" i="13"/>
  <c r="C44" i="13"/>
  <c r="C43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15" i="13"/>
  <c r="C14" i="13"/>
  <c r="C13" i="13"/>
  <c r="E25" i="34"/>
  <c r="E23" i="34"/>
  <c r="E3" i="34"/>
  <c r="D65" i="44" l="1"/>
  <c r="C63" i="44"/>
  <c r="C65" i="44" s="1"/>
  <c r="G65" i="44" s="1"/>
  <c r="D58" i="44"/>
  <c r="C54" i="44"/>
  <c r="C55" i="44"/>
  <c r="C56" i="44"/>
  <c r="C57" i="44"/>
  <c r="C53" i="44"/>
  <c r="C83" i="44"/>
  <c r="E65" i="44" l="1"/>
  <c r="C17" i="44"/>
  <c r="C74" i="44"/>
  <c r="E74" i="44" s="1"/>
  <c r="C48" i="44"/>
  <c r="G48" i="44" s="1"/>
  <c r="C58" i="44"/>
  <c r="G58" i="44" s="1"/>
  <c r="E17" i="44"/>
  <c r="G17" i="44" l="1"/>
  <c r="E84" i="44"/>
  <c r="E48" i="44"/>
  <c r="E58" i="44"/>
  <c r="C48" i="13" l="1"/>
  <c r="E48" i="13" s="1"/>
  <c r="C17" i="13" l="1"/>
  <c r="E17" i="13" s="1"/>
  <c r="C58" i="13"/>
  <c r="E58" i="13" s="1"/>
</calcChain>
</file>

<file path=xl/sharedStrings.xml><?xml version="1.0" encoding="utf-8"?>
<sst xmlns="http://schemas.openxmlformats.org/spreadsheetml/2006/main" count="2157" uniqueCount="145">
  <si>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</si>
  <si>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</si>
  <si>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</si>
  <si>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</si>
  <si>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</si>
  <si>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</si>
  <si>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</si>
  <si>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</si>
  <si>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</si>
  <si>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</si>
  <si>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</si>
  <si>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</si>
  <si>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</si>
  <si>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</si>
  <si>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</si>
  <si>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</si>
  <si>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</si>
  <si>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</si>
  <si>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</si>
  <si>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</si>
  <si>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</si>
  <si>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</si>
  <si>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</si>
  <si>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</si>
  <si>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</si>
  <si>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</si>
  <si>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</si>
  <si>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</si>
  <si>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</si>
  <si>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</si>
  <si>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</si>
  <si>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</si>
  <si>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</si>
  <si>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</si>
  <si>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</si>
  <si>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</si>
  <si>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</si>
  <si>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</si>
  <si>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</si>
  <si>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</si>
  <si>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</si>
  <si>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</si>
  <si>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</si>
  <si>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</si>
  <si>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</si>
  <si>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</si>
  <si>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</si>
  <si>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</si>
  <si>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</si>
  <si>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</si>
  <si>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</si>
  <si>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</si>
  <si>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</si>
  <si>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</si>
  <si>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</si>
  <si>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</si>
  <si>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</si>
  <si>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</si>
  <si>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</si>
  <si>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</si>
  <si>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</si>
  <si>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</si>
  <si>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</si>
  <si>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</si>
  <si>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</si>
  <si>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</si>
  <si>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</si>
  <si>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</si>
  <si>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</si>
  <si>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</si>
  <si>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</si>
  <si>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</si>
  <si>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</si>
  <si>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</si>
  <si>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Investimentos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</si>
  <si>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</si>
  <si>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</si>
  <si>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</si>
  <si>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</si>
  <si>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</si>
  <si>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</si>
  <si>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</si>
  <si>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</si>
  <si>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</si>
  <si>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</si>
  <si>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</si>
  <si>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</si>
  <si>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</si>
  <si>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</si>
  <si>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</si>
  <si>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</si>
  <si>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</si>
  <si>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</si>
  <si>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</si>
  <si>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</si>
  <si>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090017</t>
  </si>
  <si>
    <t>JUSTICA FEDERAL DE PRIMEIRO GRAU - SP</t>
  </si>
  <si>
    <t>Inciso I, a</t>
  </si>
  <si>
    <t>Inciso I, b</t>
  </si>
  <si>
    <t>Inciso I, c</t>
  </si>
  <si>
    <t>Inciso II, a-201</t>
  </si>
  <si>
    <t>Inciso II, b-202</t>
  </si>
  <si>
    <t>Inciso II, c-203</t>
  </si>
  <si>
    <t>Inciso II, d-204</t>
  </si>
  <si>
    <t>Inciso II, e-205</t>
  </si>
  <si>
    <t>Inciso II, f-206</t>
  </si>
  <si>
    <t>Inciso II, g-207</t>
  </si>
  <si>
    <t>Inciso II, i-209</t>
  </si>
  <si>
    <t>Inciso II, j-210</t>
  </si>
  <si>
    <t>Inciso II, z-226</t>
  </si>
  <si>
    <t>Inciso V, a-501</t>
  </si>
  <si>
    <t>Inciso V, b-502</t>
  </si>
  <si>
    <t>Inciso II, h-208</t>
  </si>
  <si>
    <t>Inciso II, k-211</t>
  </si>
  <si>
    <t>Inciso II, l-212</t>
  </si>
  <si>
    <t>Inciso II, m-213</t>
  </si>
  <si>
    <t>Inciso II, n-214</t>
  </si>
  <si>
    <t>Inciso II, o-215</t>
  </si>
  <si>
    <t>Inciso II, p-216</t>
  </si>
  <si>
    <t>Inciso II, q-217</t>
  </si>
  <si>
    <t>Inciso II, r-218</t>
  </si>
  <si>
    <t>Inciso II, v-222</t>
  </si>
  <si>
    <t>Inciso II, x-224</t>
  </si>
  <si>
    <t>Inciso II, w-223</t>
  </si>
  <si>
    <t>Inciso III, e-305</t>
  </si>
  <si>
    <t>Inciso III, a-301</t>
  </si>
  <si>
    <t>CONOR</t>
  </si>
  <si>
    <t>MARISA FERREIRA DOS SANTOS</t>
  </si>
  <si>
    <t>CONFERIR COM CONOR DO ANEXO II - ABERTO POR GD (RP N-PROC INSCR - SIAFI ANO SEGUINTE - JAN</t>
  </si>
  <si>
    <t>RESTOS A PAGAR 2023</t>
  </si>
  <si>
    <t>01/2024</t>
  </si>
  <si>
    <t>02/2024</t>
  </si>
  <si>
    <t>rpvs</t>
  </si>
  <si>
    <t>03/2024</t>
  </si>
  <si>
    <t>04/2024</t>
  </si>
  <si>
    <t>05/2024</t>
  </si>
  <si>
    <t>Inciso V, c-503</t>
  </si>
  <si>
    <t>06/2024</t>
  </si>
  <si>
    <t>A</t>
  </si>
  <si>
    <t>I</t>
  </si>
  <si>
    <t>07/2024</t>
  </si>
  <si>
    <t>08/2024</t>
  </si>
  <si>
    <t>CARLOS MUTA</t>
  </si>
  <si>
    <t>Inciso II, u-221</t>
  </si>
  <si>
    <t>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</si>
</sst>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);\(#,##0.0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theme="0" tint="-0.249977111117893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40" fontId="0" fillId="0" borderId="0" xfId="0" applyNumberFormat="1"/>
    <xf numFmtId="4" fontId="0" fillId="2" borderId="1" xfId="0" applyNumberFormat="1" applyFill="1" applyBorder="1"/>
    <xf numFmtId="164" fontId="0" fillId="0" borderId="0" xfId="0" applyNumberFormat="1" applyAlignment="1"/>
    <xf numFmtId="164" fontId="0" fillId="0" borderId="0" xfId="0" applyNumberFormat="1"/>
    <xf numFmtId="40" fontId="6" fillId="0" borderId="0" xfId="0" applyNumberFormat="1" applyFont="1"/>
    <xf numFmtId="40" fontId="7" fillId="0" borderId="0" xfId="0" applyNumberFormat="1" applyFont="1"/>
    <xf numFmtId="40" fontId="7" fillId="0" borderId="0" xfId="1" applyNumberFormat="1" applyFont="1"/>
    <xf numFmtId="40" fontId="7" fillId="0" borderId="1" xfId="0" applyNumberFormat="1" applyFont="1" applyBorder="1"/>
    <xf numFmtId="40" fontId="7" fillId="0" borderId="0" xfId="0" quotePrefix="1" applyNumberFormat="1" applyFont="1" applyBorder="1"/>
    <xf numFmtId="40" fontId="7" fillId="0" borderId="0" xfId="0" applyNumberFormat="1" applyFont="1" applyBorder="1"/>
    <xf numFmtId="40" fontId="9" fillId="0" borderId="0" xfId="0" applyNumberFormat="1" applyFont="1"/>
    <xf numFmtId="0" fontId="7" fillId="0" borderId="0" xfId="0" applyFont="1"/>
    <xf numFmtId="40" fontId="2" fillId="0" borderId="0" xfId="0" applyNumberFormat="1" applyFont="1"/>
    <xf numFmtId="0" fontId="8" fillId="0" borderId="0" xfId="0" applyFont="1" applyFill="1"/>
    <xf numFmtId="0" fontId="10" fillId="0" borderId="0" xfId="0" applyFont="1" applyFill="1"/>
    <xf numFmtId="0" fontId="11" fillId="0" borderId="0" xfId="0" applyFont="1"/>
    <xf numFmtId="164" fontId="11" fillId="0" borderId="0" xfId="0" applyNumberFormat="1" applyFont="1" applyAlignment="1"/>
    <xf numFmtId="0" fontId="11" fillId="0" borderId="0" xfId="0" applyFont="1" applyFill="1"/>
    <xf numFmtId="164" fontId="11" fillId="0" borderId="0" xfId="0" applyNumberFormat="1" applyFont="1" applyFill="1"/>
    <xf numFmtId="43" fontId="12" fillId="0" borderId="0" xfId="1" applyFont="1" applyFill="1"/>
    <xf numFmtId="0" fontId="13" fillId="0" borderId="0" xfId="0" applyFont="1" applyFill="1"/>
    <xf numFmtId="0" fontId="11" fillId="0" borderId="3" xfId="0" applyFont="1" applyBorder="1"/>
    <xf numFmtId="0" fontId="11" fillId="0" borderId="4" xfId="0" applyFont="1" applyBorder="1"/>
    <xf numFmtId="164" fontId="11" fillId="0" borderId="5" xfId="0" applyNumberFormat="1" applyFont="1" applyBorder="1" applyAlignment="1"/>
    <xf numFmtId="0" fontId="11" fillId="0" borderId="6" xfId="0" applyFont="1" applyBorder="1"/>
    <xf numFmtId="0" fontId="11" fillId="0" borderId="0" xfId="0" applyFont="1" applyBorder="1"/>
    <xf numFmtId="164" fontId="11" fillId="0" borderId="7" xfId="0" applyNumberFormat="1" applyFont="1" applyBorder="1" applyAlignment="1"/>
    <xf numFmtId="0" fontId="11" fillId="0" borderId="8" xfId="0" applyFont="1" applyBorder="1"/>
    <xf numFmtId="0" fontId="11" fillId="0" borderId="9" xfId="0" applyFont="1" applyBorder="1"/>
    <xf numFmtId="164" fontId="11" fillId="0" borderId="10" xfId="0" applyNumberFormat="1" applyFont="1" applyBorder="1" applyAlignment="1"/>
    <xf numFmtId="4" fontId="0" fillId="0" borderId="1" xfId="0" applyNumberFormat="1" applyFill="1" applyBorder="1" applyAlignment="1">
      <alignment vertical="center"/>
    </xf>
    <xf numFmtId="40" fontId="7" fillId="0" borderId="0" xfId="0" applyNumberFormat="1" applyFont="1" applyAlignment="1">
      <alignment horizontal="center"/>
    </xf>
    <xf numFmtId="43" fontId="14" fillId="0" borderId="1" xfId="1" applyFont="1" applyBorder="1"/>
    <xf numFmtId="40" fontId="0" fillId="0" borderId="0" xfId="0" applyNumberFormat="1" applyAlignment="1">
      <alignment horizontal="center"/>
    </xf>
    <xf numFmtId="4" fontId="0" fillId="3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40" fontId="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2" fillId="0" borderId="0" xfId="0" applyFont="1" applyAlignment="1">
      <alignment horizontal="left" shrinkToFit="1"/>
    </xf>
    <xf numFmtId="0" fontId="0" fillId="0" borderId="2" xfId="0" applyFont="1" applyFill="1" applyBorder="1" applyAlignment="1">
      <alignment horizontal="left" shrinkToFit="1"/>
    </xf>
    <xf numFmtId="40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5">
    <cellStyle name="Normal" xfId="0" builtinId="0"/>
    <cellStyle name="Normal 2" xfId="2"/>
    <cellStyle name="Normal 3" xfId="3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J66"/>
  <sheetViews>
    <sheetView topLeftCell="A19" workbookViewId="0">
      <selection activeCell="B6" sqref="B6:C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7" customWidth="1"/>
    <col min="4" max="4" width="13.42578125" style="12" bestFit="1" customWidth="1"/>
    <col min="5" max="5" width="20" style="12" customWidth="1"/>
    <col min="6" max="10" width="9.140625" style="12"/>
  </cols>
  <sheetData>
    <row r="1" spans="1:5" x14ac:dyDescent="0.2">
      <c r="A1" s="54" t="s">
        <v>76</v>
      </c>
      <c r="B1" s="54"/>
      <c r="C1" s="54"/>
    </row>
    <row r="3" spans="1:5" x14ac:dyDescent="0.2">
      <c r="A3" s="1" t="s">
        <v>29</v>
      </c>
      <c r="B3" s="53" t="s">
        <v>78</v>
      </c>
      <c r="C3" s="53"/>
    </row>
    <row r="4" spans="1:5" x14ac:dyDescent="0.2">
      <c r="A4" s="1" t="s">
        <v>30</v>
      </c>
      <c r="B4" s="53" t="s">
        <v>79</v>
      </c>
      <c r="C4" s="53"/>
    </row>
    <row r="5" spans="1:5" x14ac:dyDescent="0.2">
      <c r="A5" s="1" t="s">
        <v>31</v>
      </c>
      <c r="B5" s="53" t="s">
        <v>127</v>
      </c>
      <c r="C5" s="53"/>
    </row>
    <row r="6" spans="1:5" x14ac:dyDescent="0.2">
      <c r="A6" s="1" t="s">
        <v>32</v>
      </c>
      <c r="B6" s="53" t="s">
        <v>80</v>
      </c>
      <c r="C6" s="53"/>
    </row>
    <row r="7" spans="1:5" x14ac:dyDescent="0.2">
      <c r="A7" s="1" t="s">
        <v>33</v>
      </c>
      <c r="B7" s="50" t="s">
        <v>129</v>
      </c>
      <c r="C7" s="51"/>
    </row>
    <row r="8" spans="1:5" x14ac:dyDescent="0.2">
      <c r="A8" s="1" t="s">
        <v>34</v>
      </c>
      <c r="B8" s="52">
        <v>45310</v>
      </c>
      <c r="C8" s="53"/>
    </row>
    <row r="10" spans="1:5" ht="15" x14ac:dyDescent="0.25">
      <c r="A10" s="3" t="s">
        <v>81</v>
      </c>
      <c r="E10" s="16" t="s">
        <v>128</v>
      </c>
    </row>
    <row r="12" spans="1:5" x14ac:dyDescent="0.2">
      <c r="A12" s="2" t="s">
        <v>35</v>
      </c>
      <c r="B12" s="2" t="s">
        <v>36</v>
      </c>
      <c r="C12" s="10" t="s">
        <v>90</v>
      </c>
    </row>
    <row r="13" spans="1:5" x14ac:dyDescent="0.2">
      <c r="A13" s="1" t="s">
        <v>37</v>
      </c>
      <c r="B13" s="4" t="s">
        <v>0</v>
      </c>
      <c r="C13" s="9">
        <f>'TesGer-Restos'!D1</f>
        <v>9781763.3699999992</v>
      </c>
    </row>
    <row r="14" spans="1:5" x14ac:dyDescent="0.2">
      <c r="A14" s="1" t="s">
        <v>38</v>
      </c>
      <c r="B14" s="4" t="s">
        <v>1</v>
      </c>
      <c r="C14" s="9">
        <f>'TesGer-Restos'!D2</f>
        <v>116845.31</v>
      </c>
    </row>
    <row r="15" spans="1:5" x14ac:dyDescent="0.2">
      <c r="A15" s="1" t="s">
        <v>39</v>
      </c>
      <c r="B15" s="4" t="s">
        <v>83</v>
      </c>
      <c r="C15" s="9">
        <f>'TesGer-Restos'!D3</f>
        <v>226421.42</v>
      </c>
    </row>
    <row r="16" spans="1:5" ht="51" x14ac:dyDescent="0.2">
      <c r="A16" s="5" t="s">
        <v>40</v>
      </c>
      <c r="B16" s="4" t="s">
        <v>91</v>
      </c>
      <c r="C16" s="9">
        <v>0</v>
      </c>
    </row>
    <row r="17" spans="1:5" x14ac:dyDescent="0.2">
      <c r="A17" s="48" t="s">
        <v>67</v>
      </c>
      <c r="B17" s="48"/>
      <c r="C17" s="9">
        <f>SUM(C13:C16)</f>
        <v>10125030.1</v>
      </c>
      <c r="D17" s="12">
        <v>10125030.1</v>
      </c>
      <c r="E17" s="12">
        <f>+C17-D17</f>
        <v>0</v>
      </c>
    </row>
    <row r="19" spans="1:5" x14ac:dyDescent="0.2">
      <c r="A19" s="3" t="s">
        <v>68</v>
      </c>
    </row>
    <row r="21" spans="1:5" x14ac:dyDescent="0.2">
      <c r="A21" s="2" t="s">
        <v>35</v>
      </c>
      <c r="B21" s="2" t="s">
        <v>36</v>
      </c>
      <c r="C21" s="10" t="s">
        <v>89</v>
      </c>
    </row>
    <row r="22" spans="1:5" x14ac:dyDescent="0.2">
      <c r="A22" s="1" t="s">
        <v>37</v>
      </c>
      <c r="B22" s="1" t="s">
        <v>2</v>
      </c>
      <c r="C22" s="8">
        <f>'TesGer-Restos'!D4</f>
        <v>50000</v>
      </c>
    </row>
    <row r="23" spans="1:5" x14ac:dyDescent="0.2">
      <c r="A23" s="1" t="s">
        <v>38</v>
      </c>
      <c r="B23" s="1" t="s">
        <v>3</v>
      </c>
      <c r="C23" s="8">
        <v>0</v>
      </c>
    </row>
    <row r="24" spans="1:5" x14ac:dyDescent="0.2">
      <c r="A24" s="1" t="s">
        <v>39</v>
      </c>
      <c r="B24" s="1" t="s">
        <v>4</v>
      </c>
      <c r="C24" s="8">
        <f>'TesGer-Restos'!D5</f>
        <v>3000</v>
      </c>
    </row>
    <row r="25" spans="1:5" x14ac:dyDescent="0.2">
      <c r="A25" s="1" t="s">
        <v>40</v>
      </c>
      <c r="B25" s="1" t="s">
        <v>5</v>
      </c>
      <c r="C25" s="8">
        <f>'TesGer-Restos'!D6</f>
        <v>14305655.98</v>
      </c>
    </row>
    <row r="26" spans="1:5" x14ac:dyDescent="0.2">
      <c r="A26" s="1" t="s">
        <v>41</v>
      </c>
      <c r="B26" s="1" t="s">
        <v>6</v>
      </c>
      <c r="C26" s="8">
        <v>0</v>
      </c>
    </row>
    <row r="27" spans="1:5" x14ac:dyDescent="0.2">
      <c r="A27" s="1" t="s">
        <v>42</v>
      </c>
      <c r="B27" s="1" t="s">
        <v>64</v>
      </c>
      <c r="C27" s="8">
        <f>'TesGer-Restos'!D7</f>
        <v>39380.01</v>
      </c>
    </row>
    <row r="28" spans="1:5" x14ac:dyDescent="0.2">
      <c r="A28" s="1" t="s">
        <v>43</v>
      </c>
      <c r="B28" s="1" t="s">
        <v>7</v>
      </c>
      <c r="C28" s="8">
        <f>'TesGer-Restos'!D8</f>
        <v>750254.62</v>
      </c>
    </row>
    <row r="29" spans="1:5" x14ac:dyDescent="0.2">
      <c r="A29" s="1" t="s">
        <v>44</v>
      </c>
      <c r="B29" s="1" t="s">
        <v>8</v>
      </c>
      <c r="C29" s="8">
        <f>'TesGer-Restos'!D9</f>
        <v>744967.88</v>
      </c>
    </row>
    <row r="30" spans="1:5" x14ac:dyDescent="0.2">
      <c r="A30" s="1" t="s">
        <v>45</v>
      </c>
      <c r="B30" s="1" t="s">
        <v>9</v>
      </c>
      <c r="C30" s="8">
        <f>'TesGer-Restos'!D10</f>
        <v>341206.7</v>
      </c>
    </row>
    <row r="31" spans="1:5" x14ac:dyDescent="0.2">
      <c r="A31" s="1" t="s">
        <v>46</v>
      </c>
      <c r="B31" s="1" t="s">
        <v>10</v>
      </c>
      <c r="C31" s="8">
        <f>'TesGer-Restos'!D11</f>
        <v>1171822.5900000001</v>
      </c>
    </row>
    <row r="32" spans="1:5" x14ac:dyDescent="0.2">
      <c r="A32" s="1" t="s">
        <v>47</v>
      </c>
      <c r="B32" s="1" t="s">
        <v>11</v>
      </c>
      <c r="C32" s="8">
        <f>'TesGer-Restos'!D12</f>
        <v>37818.400000000001</v>
      </c>
    </row>
    <row r="33" spans="1:5" x14ac:dyDescent="0.2">
      <c r="A33" s="1" t="s">
        <v>48</v>
      </c>
      <c r="B33" s="1" t="s">
        <v>12</v>
      </c>
      <c r="C33" s="8">
        <f>'TesGer-Restos'!D13</f>
        <v>134889.93</v>
      </c>
    </row>
    <row r="34" spans="1:5" ht="63.75" x14ac:dyDescent="0.2">
      <c r="A34" s="5" t="s">
        <v>49</v>
      </c>
      <c r="B34" s="6" t="s">
        <v>92</v>
      </c>
      <c r="C34" s="9">
        <f>'TesGer-Restos'!D14</f>
        <v>1511480.26</v>
      </c>
    </row>
    <row r="35" spans="1:5" x14ac:dyDescent="0.2">
      <c r="A35" s="1" t="s">
        <v>50</v>
      </c>
      <c r="B35" s="1" t="s">
        <v>13</v>
      </c>
      <c r="C35" s="8">
        <f>'TesGer-Restos'!D15</f>
        <v>790665.99</v>
      </c>
    </row>
    <row r="36" spans="1:5" x14ac:dyDescent="0.2">
      <c r="A36" s="1" t="s">
        <v>51</v>
      </c>
      <c r="B36" s="1" t="s">
        <v>84</v>
      </c>
      <c r="C36" s="8">
        <f>'TesGer-Restos'!D16</f>
        <v>954671.32</v>
      </c>
    </row>
    <row r="37" spans="1:5" x14ac:dyDescent="0.2">
      <c r="A37" s="1" t="s">
        <v>52</v>
      </c>
      <c r="B37" s="1" t="s">
        <v>14</v>
      </c>
      <c r="C37" s="8">
        <f>'TesGer-Restos'!D17</f>
        <v>1976</v>
      </c>
    </row>
    <row r="38" spans="1:5" ht="25.5" x14ac:dyDescent="0.2">
      <c r="A38" s="11" t="s">
        <v>53</v>
      </c>
      <c r="B38" s="11" t="s">
        <v>65</v>
      </c>
      <c r="C38" s="9">
        <f>'TesGer-Restos'!D18</f>
        <v>774912.68</v>
      </c>
    </row>
    <row r="39" spans="1:5" x14ac:dyDescent="0.2">
      <c r="A39" s="1" t="s">
        <v>54</v>
      </c>
      <c r="B39" s="1" t="s">
        <v>15</v>
      </c>
      <c r="C39" s="8">
        <f>'TesGer-Restos'!D19</f>
        <v>6072</v>
      </c>
    </row>
    <row r="40" spans="1:5" x14ac:dyDescent="0.2">
      <c r="A40" s="1" t="s">
        <v>55</v>
      </c>
      <c r="B40" s="1" t="s">
        <v>16</v>
      </c>
      <c r="C40" s="8">
        <v>0</v>
      </c>
    </row>
    <row r="41" spans="1:5" x14ac:dyDescent="0.2">
      <c r="A41" s="1" t="s">
        <v>56</v>
      </c>
      <c r="B41" s="1" t="s">
        <v>17</v>
      </c>
      <c r="C41" s="8">
        <v>0</v>
      </c>
    </row>
    <row r="42" spans="1:5" x14ac:dyDescent="0.2">
      <c r="A42" s="1" t="s">
        <v>57</v>
      </c>
      <c r="B42" s="1" t="s">
        <v>18</v>
      </c>
      <c r="C42" s="8">
        <v>0</v>
      </c>
    </row>
    <row r="43" spans="1:5" x14ac:dyDescent="0.2">
      <c r="A43" s="1" t="s">
        <v>58</v>
      </c>
      <c r="B43" s="1" t="s">
        <v>19</v>
      </c>
      <c r="C43" s="8">
        <f>'TesGer-Restos'!D20</f>
        <v>7893.81</v>
      </c>
    </row>
    <row r="44" spans="1:5" x14ac:dyDescent="0.2">
      <c r="A44" s="1" t="s">
        <v>59</v>
      </c>
      <c r="B44" s="1" t="s">
        <v>20</v>
      </c>
      <c r="C44" s="8">
        <f>'TesGer-Restos'!D21</f>
        <v>25258.16</v>
      </c>
    </row>
    <row r="45" spans="1:5" x14ac:dyDescent="0.2">
      <c r="A45" s="1" t="s">
        <v>60</v>
      </c>
      <c r="B45" s="1" t="s">
        <v>66</v>
      </c>
      <c r="C45" s="8">
        <f>'TesGer-Restos'!D22</f>
        <v>262695.46000000002</v>
      </c>
    </row>
    <row r="46" spans="1:5" x14ac:dyDescent="0.2">
      <c r="A46" s="1" t="s">
        <v>61</v>
      </c>
      <c r="B46" s="1" t="s">
        <v>21</v>
      </c>
      <c r="C46" s="8">
        <f>'TesGer-Restos'!D23</f>
        <v>4288256.8899999997</v>
      </c>
    </row>
    <row r="47" spans="1:5" x14ac:dyDescent="0.2">
      <c r="A47" s="1" t="s">
        <v>62</v>
      </c>
      <c r="B47" s="1" t="s">
        <v>22</v>
      </c>
      <c r="C47" s="8">
        <v>0</v>
      </c>
    </row>
    <row r="48" spans="1:5" x14ac:dyDescent="0.2">
      <c r="A48" s="48" t="s">
        <v>67</v>
      </c>
      <c r="B48" s="48"/>
      <c r="C48" s="9">
        <f>SUM(C22:C47)</f>
        <v>26202878.68</v>
      </c>
      <c r="D48" s="12">
        <v>26202878.68</v>
      </c>
      <c r="E48" s="12">
        <f>+C48-D48</f>
        <v>0</v>
      </c>
    </row>
    <row r="50" spans="1:5" x14ac:dyDescent="0.2">
      <c r="A50" s="3" t="s">
        <v>82</v>
      </c>
    </row>
    <row r="52" spans="1:5" x14ac:dyDescent="0.2">
      <c r="A52" s="2" t="s">
        <v>35</v>
      </c>
      <c r="B52" s="2" t="s">
        <v>36</v>
      </c>
      <c r="C52" s="10" t="s">
        <v>90</v>
      </c>
    </row>
    <row r="53" spans="1:5" x14ac:dyDescent="0.2">
      <c r="A53" s="1" t="s">
        <v>37</v>
      </c>
      <c r="B53" s="1" t="s">
        <v>23</v>
      </c>
      <c r="C53" s="13">
        <f>'TesGer-Restos'!D24</f>
        <v>15211635.99</v>
      </c>
    </row>
    <row r="54" spans="1:5" x14ac:dyDescent="0.2">
      <c r="A54" s="1" t="s">
        <v>38</v>
      </c>
      <c r="B54" s="1" t="s">
        <v>24</v>
      </c>
      <c r="C54" s="13">
        <v>0</v>
      </c>
    </row>
    <row r="55" spans="1:5" x14ac:dyDescent="0.2">
      <c r="A55" s="1" t="s">
        <v>39</v>
      </c>
      <c r="B55" s="1" t="s">
        <v>63</v>
      </c>
      <c r="C55" s="13">
        <v>0</v>
      </c>
    </row>
    <row r="56" spans="1:5" x14ac:dyDescent="0.2">
      <c r="A56" s="1" t="s">
        <v>40</v>
      </c>
      <c r="B56" s="1" t="s">
        <v>25</v>
      </c>
      <c r="C56" s="13">
        <v>0</v>
      </c>
    </row>
    <row r="57" spans="1:5" x14ac:dyDescent="0.2">
      <c r="A57" s="1" t="s">
        <v>41</v>
      </c>
      <c r="B57" s="1" t="s">
        <v>26</v>
      </c>
      <c r="C57" s="13">
        <f>'TesGer-Restos'!D25</f>
        <v>371301.93</v>
      </c>
    </row>
    <row r="58" spans="1:5" x14ac:dyDescent="0.2">
      <c r="A58" s="48" t="s">
        <v>67</v>
      </c>
      <c r="B58" s="48"/>
      <c r="C58" s="9">
        <f>SUM(C53:C57)</f>
        <v>15582937.92</v>
      </c>
      <c r="D58" s="12">
        <v>15582937.92</v>
      </c>
      <c r="E58" s="12">
        <f>+C58-D58</f>
        <v>0</v>
      </c>
    </row>
    <row r="60" spans="1:5" x14ac:dyDescent="0.2">
      <c r="A60" s="3" t="s">
        <v>69</v>
      </c>
    </row>
    <row r="62" spans="1:5" x14ac:dyDescent="0.2">
      <c r="A62" s="2" t="s">
        <v>35</v>
      </c>
      <c r="B62" s="2" t="s">
        <v>36</v>
      </c>
      <c r="C62" s="10" t="s">
        <v>90</v>
      </c>
    </row>
    <row r="63" spans="1:5" x14ac:dyDescent="0.2">
      <c r="A63" s="1" t="s">
        <v>37</v>
      </c>
      <c r="B63" s="1" t="s">
        <v>27</v>
      </c>
      <c r="C63" s="8">
        <v>0</v>
      </c>
    </row>
    <row r="64" spans="1:5" x14ac:dyDescent="0.2">
      <c r="A64" s="1" t="s">
        <v>38</v>
      </c>
      <c r="B64" s="1" t="s">
        <v>28</v>
      </c>
      <c r="C64" s="8">
        <v>0</v>
      </c>
    </row>
    <row r="65" spans="1:3" x14ac:dyDescent="0.2">
      <c r="A65" s="48" t="s">
        <v>67</v>
      </c>
      <c r="B65" s="48"/>
      <c r="C65" s="9">
        <v>0</v>
      </c>
    </row>
    <row r="66" spans="1:3" ht="18.75" customHeight="1" x14ac:dyDescent="0.2">
      <c r="A66" s="49" t="s">
        <v>94</v>
      </c>
      <c r="B66" s="49"/>
      <c r="C66" s="49"/>
    </row>
  </sheetData>
  <mergeCells count="12">
    <mergeCell ref="A1:C1"/>
    <mergeCell ref="B3:C3"/>
    <mergeCell ref="B4:C4"/>
    <mergeCell ref="B5:C5"/>
    <mergeCell ref="B6:C6"/>
    <mergeCell ref="A65:B65"/>
    <mergeCell ref="A66:C66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9" sqref="B9"/>
    </sheetView>
  </sheetViews>
  <sheetFormatPr defaultRowHeight="12.75" x14ac:dyDescent="0.2"/>
  <cols>
    <col min="1" max="1" width="12.42578125" customWidth="1"/>
    <col min="2" max="2" width="44" customWidth="1"/>
    <col min="3" max="3" width="17" customWidth="1"/>
    <col min="4" max="4" width="17.5703125" customWidth="1"/>
    <col min="5" max="5" width="13.42578125" bestFit="1" customWidth="1"/>
  </cols>
  <sheetData>
    <row r="1" spans="1:5" x14ac:dyDescent="0.2">
      <c r="A1" t="s">
        <v>95</v>
      </c>
      <c r="B1" t="s">
        <v>96</v>
      </c>
      <c r="C1" t="s">
        <v>97</v>
      </c>
      <c r="D1" s="14">
        <v>9781763.3699999992</v>
      </c>
    </row>
    <row r="2" spans="1:5" x14ac:dyDescent="0.2">
      <c r="A2" t="s">
        <v>95</v>
      </c>
      <c r="B2" t="s">
        <v>96</v>
      </c>
      <c r="C2" t="s">
        <v>98</v>
      </c>
      <c r="D2" s="14">
        <v>116845.31</v>
      </c>
    </row>
    <row r="3" spans="1:5" x14ac:dyDescent="0.2">
      <c r="A3" t="s">
        <v>95</v>
      </c>
      <c r="B3" t="s">
        <v>96</v>
      </c>
      <c r="C3" t="s">
        <v>99</v>
      </c>
      <c r="D3" s="14">
        <v>226421.42</v>
      </c>
      <c r="E3" s="15">
        <f>SUM(D1:D3)</f>
        <v>10125030.1</v>
      </c>
    </row>
    <row r="4" spans="1:5" x14ac:dyDescent="0.2">
      <c r="A4" t="s">
        <v>95</v>
      </c>
      <c r="B4" t="s">
        <v>96</v>
      </c>
      <c r="C4" t="s">
        <v>100</v>
      </c>
      <c r="D4" s="14">
        <v>50000</v>
      </c>
    </row>
    <row r="5" spans="1:5" x14ac:dyDescent="0.2">
      <c r="A5" t="s">
        <v>95</v>
      </c>
      <c r="B5" t="s">
        <v>96</v>
      </c>
      <c r="C5" t="s">
        <v>102</v>
      </c>
      <c r="D5" s="14">
        <v>3000</v>
      </c>
    </row>
    <row r="6" spans="1:5" x14ac:dyDescent="0.2">
      <c r="A6" t="s">
        <v>95</v>
      </c>
      <c r="B6" t="s">
        <v>96</v>
      </c>
      <c r="C6" t="s">
        <v>103</v>
      </c>
      <c r="D6" s="14">
        <v>14305655.98</v>
      </c>
    </row>
    <row r="7" spans="1:5" x14ac:dyDescent="0.2">
      <c r="A7" t="s">
        <v>95</v>
      </c>
      <c r="B7" t="s">
        <v>96</v>
      </c>
      <c r="C7" t="s">
        <v>105</v>
      </c>
      <c r="D7" s="14">
        <v>39380.01</v>
      </c>
    </row>
    <row r="8" spans="1:5" x14ac:dyDescent="0.2">
      <c r="A8" t="s">
        <v>95</v>
      </c>
      <c r="B8" t="s">
        <v>96</v>
      </c>
      <c r="C8" t="s">
        <v>106</v>
      </c>
      <c r="D8" s="14">
        <v>750254.62</v>
      </c>
    </row>
    <row r="9" spans="1:5" x14ac:dyDescent="0.2">
      <c r="A9" t="s">
        <v>95</v>
      </c>
      <c r="B9" t="s">
        <v>96</v>
      </c>
      <c r="C9" t="s">
        <v>112</v>
      </c>
      <c r="D9" s="14">
        <v>744967.88</v>
      </c>
    </row>
    <row r="10" spans="1:5" x14ac:dyDescent="0.2">
      <c r="A10" t="s">
        <v>95</v>
      </c>
      <c r="B10" t="s">
        <v>96</v>
      </c>
      <c r="C10" t="s">
        <v>107</v>
      </c>
      <c r="D10" s="14">
        <v>341206.7</v>
      </c>
    </row>
    <row r="11" spans="1:5" x14ac:dyDescent="0.2">
      <c r="A11" t="s">
        <v>95</v>
      </c>
      <c r="B11" t="s">
        <v>96</v>
      </c>
      <c r="C11" t="s">
        <v>108</v>
      </c>
      <c r="D11" s="14">
        <v>1171822.5900000001</v>
      </c>
    </row>
    <row r="12" spans="1:5" x14ac:dyDescent="0.2">
      <c r="A12" t="s">
        <v>95</v>
      </c>
      <c r="B12" t="s">
        <v>96</v>
      </c>
      <c r="C12" t="s">
        <v>113</v>
      </c>
      <c r="D12" s="14">
        <v>37818.400000000001</v>
      </c>
    </row>
    <row r="13" spans="1:5" x14ac:dyDescent="0.2">
      <c r="A13" t="s">
        <v>95</v>
      </c>
      <c r="B13" t="s">
        <v>96</v>
      </c>
      <c r="C13" t="s">
        <v>114</v>
      </c>
      <c r="D13" s="14">
        <v>134889.93</v>
      </c>
    </row>
    <row r="14" spans="1:5" x14ac:dyDescent="0.2">
      <c r="A14" t="s">
        <v>95</v>
      </c>
      <c r="B14" t="s">
        <v>96</v>
      </c>
      <c r="C14" t="s">
        <v>115</v>
      </c>
      <c r="D14" s="14">
        <v>1511480.26</v>
      </c>
    </row>
    <row r="15" spans="1:5" x14ac:dyDescent="0.2">
      <c r="A15" t="s">
        <v>95</v>
      </c>
      <c r="B15" t="s">
        <v>96</v>
      </c>
      <c r="C15" t="s">
        <v>116</v>
      </c>
      <c r="D15" s="14">
        <v>790665.99</v>
      </c>
    </row>
    <row r="16" spans="1:5" x14ac:dyDescent="0.2">
      <c r="A16" t="s">
        <v>95</v>
      </c>
      <c r="B16" t="s">
        <v>96</v>
      </c>
      <c r="C16" t="s">
        <v>117</v>
      </c>
      <c r="D16" s="14">
        <v>954671.32</v>
      </c>
    </row>
    <row r="17" spans="1:5" x14ac:dyDescent="0.2">
      <c r="A17" t="s">
        <v>95</v>
      </c>
      <c r="B17" t="s">
        <v>96</v>
      </c>
      <c r="C17" t="s">
        <v>118</v>
      </c>
      <c r="D17" s="14">
        <v>1976</v>
      </c>
    </row>
    <row r="18" spans="1:5" x14ac:dyDescent="0.2">
      <c r="A18" t="s">
        <v>95</v>
      </c>
      <c r="B18" t="s">
        <v>96</v>
      </c>
      <c r="C18" t="s">
        <v>119</v>
      </c>
      <c r="D18" s="14">
        <v>774912.68</v>
      </c>
    </row>
    <row r="19" spans="1:5" x14ac:dyDescent="0.2">
      <c r="A19" t="s">
        <v>95</v>
      </c>
      <c r="B19" t="s">
        <v>96</v>
      </c>
      <c r="C19" t="s">
        <v>120</v>
      </c>
      <c r="D19" s="14">
        <v>6072</v>
      </c>
    </row>
    <row r="20" spans="1:5" x14ac:dyDescent="0.2">
      <c r="A20" t="s">
        <v>95</v>
      </c>
      <c r="B20" t="s">
        <v>96</v>
      </c>
      <c r="C20" t="s">
        <v>121</v>
      </c>
      <c r="D20" s="14">
        <v>7893.81</v>
      </c>
    </row>
    <row r="21" spans="1:5" x14ac:dyDescent="0.2">
      <c r="A21" t="s">
        <v>95</v>
      </c>
      <c r="B21" t="s">
        <v>96</v>
      </c>
      <c r="C21" t="s">
        <v>123</v>
      </c>
      <c r="D21" s="14">
        <v>25258.16</v>
      </c>
    </row>
    <row r="22" spans="1:5" x14ac:dyDescent="0.2">
      <c r="A22" t="s">
        <v>95</v>
      </c>
      <c r="B22" t="s">
        <v>96</v>
      </c>
      <c r="C22" t="s">
        <v>122</v>
      </c>
      <c r="D22" s="14">
        <v>262695.46000000002</v>
      </c>
    </row>
    <row r="23" spans="1:5" x14ac:dyDescent="0.2">
      <c r="A23" t="s">
        <v>95</v>
      </c>
      <c r="B23" t="s">
        <v>96</v>
      </c>
      <c r="C23" t="s">
        <v>109</v>
      </c>
      <c r="D23" s="14">
        <v>4288256.8899999997</v>
      </c>
      <c r="E23" s="15">
        <f>SUM(D4:D23)</f>
        <v>26202878.68</v>
      </c>
    </row>
    <row r="24" spans="1:5" x14ac:dyDescent="0.2">
      <c r="A24" t="s">
        <v>95</v>
      </c>
      <c r="B24" t="s">
        <v>96</v>
      </c>
      <c r="C24" t="s">
        <v>125</v>
      </c>
      <c r="D24" s="14">
        <v>15211635.99</v>
      </c>
    </row>
    <row r="25" spans="1:5" x14ac:dyDescent="0.2">
      <c r="A25" t="s">
        <v>95</v>
      </c>
      <c r="B25" t="s">
        <v>96</v>
      </c>
      <c r="C25" t="s">
        <v>124</v>
      </c>
      <c r="D25" s="14">
        <v>371301.93</v>
      </c>
      <c r="E25" s="15">
        <f>SUM(D24:D25)</f>
        <v>15582937.92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workbookViewId="0">
      <selection activeCell="B9" sqref="B9"/>
    </sheetView>
  </sheetViews>
  <sheetFormatPr defaultRowHeight="12" x14ac:dyDescent="0.2"/>
  <cols>
    <col min="1" max="1" width="14.28515625" style="26" customWidth="1"/>
    <col min="2" max="2" width="48.140625" style="26" customWidth="1"/>
    <col min="3" max="3" width="21.85546875" style="26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130915151.2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36705802.280000001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17207669.960000001</v>
      </c>
      <c r="E3" s="30">
        <f>SUM(D1:D3)</f>
        <v>184828623.44000003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158253.79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5165832.03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536816.28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619693.72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27849.89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709.08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6729.86</v>
      </c>
      <c r="E10" s="29"/>
    </row>
    <row r="11" spans="1:5" x14ac:dyDescent="0.2">
      <c r="A11" s="36"/>
      <c r="B11" s="37"/>
      <c r="C11" s="37"/>
      <c r="D11" s="38"/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337.22</v>
      </c>
      <c r="E12" s="29"/>
    </row>
    <row r="13" spans="1:5" x14ac:dyDescent="0.2">
      <c r="A13" s="36"/>
      <c r="B13" s="37"/>
      <c r="C13" s="37"/>
      <c r="D13" s="38"/>
      <c r="E13" s="29"/>
    </row>
    <row r="14" spans="1:5" x14ac:dyDescent="0.2">
      <c r="A14" s="36"/>
      <c r="B14" s="37"/>
      <c r="C14" s="37"/>
      <c r="D14" s="38"/>
      <c r="E14" s="29"/>
    </row>
    <row r="15" spans="1:5" x14ac:dyDescent="0.2">
      <c r="A15" s="36"/>
      <c r="B15" s="37"/>
      <c r="C15" s="37"/>
      <c r="D15" s="38"/>
      <c r="E15" s="29"/>
    </row>
    <row r="16" spans="1:5" x14ac:dyDescent="0.2">
      <c r="A16" s="36"/>
      <c r="B16" s="37"/>
      <c r="C16" s="37"/>
      <c r="D16" s="38"/>
      <c r="E16" s="29"/>
    </row>
    <row r="17" spans="1:5" x14ac:dyDescent="0.2">
      <c r="A17" s="36"/>
      <c r="B17" s="37"/>
      <c r="C17" s="37"/>
      <c r="D17" s="38"/>
      <c r="E17" s="29"/>
    </row>
    <row r="18" spans="1:5" x14ac:dyDescent="0.2">
      <c r="A18" s="36"/>
      <c r="B18" s="37"/>
      <c r="C18" s="37"/>
      <c r="D18" s="38"/>
      <c r="E18" s="29"/>
    </row>
    <row r="19" spans="1:5" x14ac:dyDescent="0.2">
      <c r="A19" s="36"/>
      <c r="B19" s="37"/>
      <c r="C19" s="37"/>
      <c r="D19" s="38"/>
      <c r="E19" s="29"/>
    </row>
    <row r="20" spans="1:5" x14ac:dyDescent="0.2">
      <c r="A20" s="36"/>
      <c r="B20" s="37"/>
      <c r="C20" s="37"/>
      <c r="D20" s="38"/>
      <c r="E20" s="29"/>
    </row>
    <row r="21" spans="1:5" x14ac:dyDescent="0.2">
      <c r="A21" s="36"/>
      <c r="B21" s="37"/>
      <c r="C21" s="37"/>
      <c r="D21" s="38"/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/>
      <c r="B25" s="37"/>
      <c r="C25" s="37"/>
      <c r="D25" s="38"/>
      <c r="E25" s="29"/>
    </row>
    <row r="26" spans="1:5" x14ac:dyDescent="0.2">
      <c r="A26" s="36"/>
      <c r="B26" s="37"/>
      <c r="C26" s="37"/>
      <c r="D26" s="38"/>
      <c r="E26" s="29"/>
    </row>
    <row r="27" spans="1:5" x14ac:dyDescent="0.2">
      <c r="A27" s="36"/>
      <c r="B27" s="37"/>
      <c r="C27" s="37"/>
      <c r="D27" s="38"/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421643.15</v>
      </c>
      <c r="E29" s="30">
        <f>SUM(D4:D29)</f>
        <v>6937865.0200000005</v>
      </c>
    </row>
    <row r="30" spans="1:5" x14ac:dyDescent="0.2">
      <c r="A30" s="33" t="s">
        <v>95</v>
      </c>
      <c r="B30" s="34" t="s">
        <v>96</v>
      </c>
      <c r="C30" s="34" t="s">
        <v>110</v>
      </c>
      <c r="D30" s="35">
        <v>164786232.19999999</v>
      </c>
      <c r="E30" s="29"/>
    </row>
    <row r="31" spans="1:5" x14ac:dyDescent="0.2">
      <c r="A31" s="36" t="s">
        <v>95</v>
      </c>
      <c r="B31" s="37" t="s">
        <v>96</v>
      </c>
      <c r="C31" s="37" t="s">
        <v>111</v>
      </c>
      <c r="D31" s="38">
        <v>6545243.6399999997</v>
      </c>
      <c r="E31" s="29"/>
    </row>
    <row r="32" spans="1:5" x14ac:dyDescent="0.2">
      <c r="A32" s="36"/>
      <c r="B32" s="37"/>
      <c r="C32" s="37"/>
      <c r="D32" s="38"/>
      <c r="E32" s="29"/>
    </row>
    <row r="33" spans="1:5" ht="12.75" thickBot="1" x14ac:dyDescent="0.25">
      <c r="A33" s="39"/>
      <c r="B33" s="40"/>
      <c r="C33" s="40"/>
      <c r="D33" s="41"/>
      <c r="E33" s="30">
        <f>SUM(D30:D33)</f>
        <v>171331475.83999997</v>
      </c>
    </row>
    <row r="34" spans="1:5" x14ac:dyDescent="0.2">
      <c r="A34" s="27"/>
      <c r="B34" s="27"/>
      <c r="C34" s="27"/>
      <c r="D34" s="28"/>
      <c r="E34" s="29"/>
    </row>
    <row r="35" spans="1:5" x14ac:dyDescent="0.2">
      <c r="A35" s="27"/>
      <c r="B35" s="27"/>
      <c r="C35" s="27"/>
      <c r="D35" s="28"/>
      <c r="E35" s="29"/>
    </row>
    <row r="36" spans="1:5" x14ac:dyDescent="0.2">
      <c r="A36" s="27"/>
      <c r="B36" s="27"/>
      <c r="C36" s="27"/>
      <c r="D36" s="28"/>
      <c r="E36" s="29"/>
    </row>
    <row r="37" spans="1:5" x14ac:dyDescent="0.2">
      <c r="A37" s="27"/>
      <c r="B37" s="27"/>
      <c r="C37" s="27"/>
      <c r="D37" s="28"/>
      <c r="E37" s="29"/>
    </row>
    <row r="38" spans="1:5" x14ac:dyDescent="0.2">
      <c r="A38" s="27"/>
      <c r="B38" s="27"/>
      <c r="C38" s="27"/>
      <c r="D38" s="28"/>
      <c r="E38" s="29"/>
    </row>
    <row r="39" spans="1:5" x14ac:dyDescent="0.2">
      <c r="A39" s="27"/>
      <c r="B39" s="27"/>
      <c r="C39" s="27"/>
      <c r="D39" s="28"/>
      <c r="E39" s="29"/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30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30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29"/>
    </row>
    <row r="51" spans="1:5" x14ac:dyDescent="0.2">
      <c r="A51" s="27"/>
      <c r="B51" s="27"/>
      <c r="C51" s="27"/>
      <c r="D51" s="28"/>
      <c r="E51" s="30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30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31"/>
    </row>
    <row r="58" spans="1:5" x14ac:dyDescent="0.2">
      <c r="A58" s="27"/>
      <c r="B58" s="27"/>
      <c r="C58" s="27"/>
      <c r="D58" s="28"/>
      <c r="E58" s="30"/>
    </row>
    <row r="59" spans="1:5" x14ac:dyDescent="0.2">
      <c r="A59" s="32"/>
      <c r="B59" s="32"/>
      <c r="C59" s="32"/>
      <c r="D59" s="32"/>
      <c r="E59" s="31"/>
    </row>
    <row r="60" spans="1:5" x14ac:dyDescent="0.2">
      <c r="A60" s="32"/>
      <c r="B60" s="32"/>
      <c r="C60" s="32"/>
      <c r="D60" s="32"/>
      <c r="E60" s="29"/>
    </row>
    <row r="61" spans="1:5" x14ac:dyDescent="0.2">
      <c r="A61" s="32"/>
      <c r="B61" s="32"/>
      <c r="C61" s="32"/>
      <c r="D61" s="32"/>
      <c r="E61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workbookViewId="0">
      <selection activeCell="B9" sqref="B9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101022064.86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25653563.190000001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18515337.280000001</v>
      </c>
      <c r="E3" s="30">
        <f>SUM(D1:D3)</f>
        <v>145190965.32999998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189610.27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7002265.7000000002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667903.74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5743515.9699999997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59252.51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8215.7900000000009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729434.92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1962517.76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65479.38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604195.13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85072.13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17680.490000000002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179719.85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915973.45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2781151.89</v>
      </c>
      <c r="E18" s="29"/>
    </row>
    <row r="19" spans="1:5" x14ac:dyDescent="0.2">
      <c r="A19" s="36"/>
      <c r="B19" s="37"/>
      <c r="C19" s="37"/>
      <c r="D19" s="38"/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1512786.82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938.5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11067.34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15248.31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32947.31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6294299.3499999996</v>
      </c>
      <c r="E29" s="30">
        <f>SUM(D4:D29)</f>
        <v>28879276.609999992</v>
      </c>
    </row>
    <row r="30" spans="1:5" x14ac:dyDescent="0.2">
      <c r="A30" s="33" t="s">
        <v>95</v>
      </c>
      <c r="B30" s="34" t="s">
        <v>96</v>
      </c>
      <c r="C30" s="34" t="s">
        <v>110</v>
      </c>
      <c r="D30" s="35">
        <v>143395172.28999999</v>
      </c>
      <c r="E30" s="29"/>
    </row>
    <row r="31" spans="1:5" x14ac:dyDescent="0.2">
      <c r="A31" s="36" t="s">
        <v>95</v>
      </c>
      <c r="B31" s="37" t="s">
        <v>96</v>
      </c>
      <c r="C31" s="37" t="s">
        <v>111</v>
      </c>
      <c r="D31" s="38">
        <v>35180268.969999999</v>
      </c>
      <c r="E31" s="29"/>
    </row>
    <row r="32" spans="1:5" x14ac:dyDescent="0.2">
      <c r="A32" s="36"/>
      <c r="B32" s="37"/>
      <c r="C32" s="37"/>
      <c r="D32" s="38"/>
      <c r="E32" s="29"/>
    </row>
    <row r="33" spans="1:5" ht="12.75" thickBot="1" x14ac:dyDescent="0.25">
      <c r="A33" s="39"/>
      <c r="B33" s="40"/>
      <c r="C33" s="40"/>
      <c r="D33" s="41"/>
      <c r="E33" s="30">
        <f>SUM(D30:D33)</f>
        <v>178575441.25999999</v>
      </c>
    </row>
    <row r="34" spans="1:5" x14ac:dyDescent="0.2">
      <c r="A34" s="27"/>
      <c r="B34" s="27"/>
      <c r="C34" s="27"/>
      <c r="D34" s="28"/>
      <c r="E34" s="31">
        <f>SUM(E2:E33)</f>
        <v>352645683.19999993</v>
      </c>
    </row>
    <row r="35" spans="1:5" x14ac:dyDescent="0.2">
      <c r="A35" s="27"/>
      <c r="B35" s="27"/>
      <c r="C35" s="27"/>
      <c r="D35" s="28"/>
      <c r="E35" s="29"/>
    </row>
    <row r="36" spans="1:5" x14ac:dyDescent="0.2">
      <c r="A36" s="27"/>
      <c r="B36" s="27"/>
      <c r="C36" s="27"/>
      <c r="D36" s="28"/>
      <c r="E36" s="29"/>
    </row>
    <row r="37" spans="1:5" x14ac:dyDescent="0.2">
      <c r="A37" s="27"/>
      <c r="B37" s="27"/>
      <c r="C37" s="27"/>
      <c r="D37" s="28"/>
      <c r="E37" s="29"/>
    </row>
    <row r="38" spans="1:5" x14ac:dyDescent="0.2">
      <c r="A38" s="27"/>
      <c r="B38" s="27"/>
      <c r="C38" s="27"/>
      <c r="D38" s="28"/>
      <c r="E38" s="29"/>
    </row>
    <row r="39" spans="1:5" x14ac:dyDescent="0.2">
      <c r="A39" s="27"/>
      <c r="B39" s="27"/>
      <c r="C39" s="27"/>
      <c r="D39" s="28"/>
      <c r="E39" s="29"/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30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30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29"/>
    </row>
    <row r="51" spans="1:5" x14ac:dyDescent="0.2">
      <c r="A51" s="27"/>
      <c r="B51" s="27"/>
      <c r="C51" s="27"/>
      <c r="D51" s="28"/>
      <c r="E51" s="30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30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31"/>
    </row>
    <row r="58" spans="1:5" x14ac:dyDescent="0.2">
      <c r="A58" s="27"/>
      <c r="B58" s="27"/>
      <c r="C58" s="27"/>
      <c r="D58" s="28"/>
      <c r="E58" s="30"/>
    </row>
    <row r="59" spans="1:5" x14ac:dyDescent="0.2">
      <c r="A59" s="32"/>
      <c r="B59" s="32"/>
      <c r="C59" s="32"/>
      <c r="D59" s="32"/>
      <c r="E59" s="31"/>
    </row>
    <row r="60" spans="1:5" x14ac:dyDescent="0.2">
      <c r="A60" s="32"/>
      <c r="B60" s="32"/>
      <c r="C60" s="32"/>
      <c r="D60" s="32"/>
      <c r="E60" s="29"/>
    </row>
    <row r="61" spans="1:5" x14ac:dyDescent="0.2">
      <c r="A61" s="32"/>
      <c r="B61" s="32"/>
      <c r="C61" s="32"/>
      <c r="D61" s="32"/>
      <c r="E61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workbookViewId="0">
      <selection activeCell="B9" sqref="B9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103153160.40000001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25521564.379999999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18734615.899999999</v>
      </c>
      <c r="E3" s="30">
        <f>SUM(D1:D3)</f>
        <v>147409340.68000001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171766.57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6018591.5099999998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679000.32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6077246.1600000001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80244.88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23139.43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900122.03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1966831.83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134833.97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638786.47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80304.98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105077.01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169111.63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892781.34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2775263.38</v>
      </c>
      <c r="E18" s="29"/>
    </row>
    <row r="19" spans="1:5" x14ac:dyDescent="0.2">
      <c r="A19" s="36" t="s">
        <v>95</v>
      </c>
      <c r="B19" s="37" t="s">
        <v>96</v>
      </c>
      <c r="C19" s="37" t="s">
        <v>118</v>
      </c>
      <c r="D19" s="38">
        <v>1540</v>
      </c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2812480.18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1848.12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12223.09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20632.2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176150.88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8014259.9000000004</v>
      </c>
      <c r="E29" s="30">
        <f>SUM(D4:D29)</f>
        <v>31752235.880000003</v>
      </c>
    </row>
    <row r="30" spans="1:5" x14ac:dyDescent="0.2">
      <c r="A30" s="33" t="s">
        <v>95</v>
      </c>
      <c r="B30" s="34" t="s">
        <v>96</v>
      </c>
      <c r="C30" s="34" t="s">
        <v>110</v>
      </c>
      <c r="D30" s="35">
        <v>146432739.37</v>
      </c>
      <c r="E30" s="29"/>
    </row>
    <row r="31" spans="1:5" x14ac:dyDescent="0.2">
      <c r="A31" s="36" t="s">
        <v>95</v>
      </c>
      <c r="B31" s="37" t="s">
        <v>96</v>
      </c>
      <c r="C31" s="37" t="s">
        <v>111</v>
      </c>
      <c r="D31" s="38">
        <v>38021459.299999997</v>
      </c>
      <c r="E31" s="29"/>
    </row>
    <row r="32" spans="1:5" x14ac:dyDescent="0.2">
      <c r="A32" s="36"/>
      <c r="B32" s="37"/>
      <c r="C32" s="37"/>
      <c r="D32" s="38"/>
      <c r="E32" s="29"/>
    </row>
    <row r="33" spans="1:5" ht="12.75" thickBot="1" x14ac:dyDescent="0.25">
      <c r="A33" s="39"/>
      <c r="B33" s="40"/>
      <c r="C33" s="40"/>
      <c r="D33" s="41"/>
      <c r="E33" s="30">
        <f>SUM(D30:D33)</f>
        <v>184454198.67000002</v>
      </c>
    </row>
    <row r="34" spans="1:5" x14ac:dyDescent="0.2">
      <c r="A34" s="27"/>
      <c r="B34" s="27"/>
      <c r="C34" s="27"/>
      <c r="D34" s="28"/>
      <c r="E34" s="31">
        <f>SUM(E2:E33)</f>
        <v>363615775.23000002</v>
      </c>
    </row>
    <row r="35" spans="1:5" x14ac:dyDescent="0.2">
      <c r="A35" s="27"/>
      <c r="B35" s="27"/>
      <c r="C35" s="27"/>
      <c r="D35" s="28"/>
      <c r="E35" s="29"/>
    </row>
    <row r="36" spans="1:5" x14ac:dyDescent="0.2">
      <c r="A36" s="27"/>
      <c r="B36" s="27"/>
      <c r="C36" s="27"/>
      <c r="D36" s="28"/>
      <c r="E36" s="29"/>
    </row>
    <row r="37" spans="1:5" x14ac:dyDescent="0.2">
      <c r="A37" s="27"/>
      <c r="B37" s="27"/>
      <c r="C37" s="27"/>
      <c r="D37" s="28"/>
      <c r="E37" s="29"/>
    </row>
    <row r="38" spans="1:5" x14ac:dyDescent="0.2">
      <c r="A38" s="27"/>
      <c r="B38" s="27"/>
      <c r="C38" s="27"/>
      <c r="D38" s="28"/>
      <c r="E38" s="29"/>
    </row>
    <row r="39" spans="1:5" x14ac:dyDescent="0.2">
      <c r="A39" s="27"/>
      <c r="B39" s="27"/>
      <c r="C39" s="27"/>
      <c r="D39" s="28"/>
      <c r="E39" s="29"/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30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30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29"/>
    </row>
    <row r="51" spans="1:5" x14ac:dyDescent="0.2">
      <c r="A51" s="27"/>
      <c r="B51" s="27"/>
      <c r="C51" s="27"/>
      <c r="D51" s="28"/>
      <c r="E51" s="30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30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31"/>
    </row>
    <row r="58" spans="1:5" x14ac:dyDescent="0.2">
      <c r="A58" s="27"/>
      <c r="B58" s="27"/>
      <c r="C58" s="27"/>
      <c r="D58" s="28"/>
      <c r="E58" s="30"/>
    </row>
    <row r="59" spans="1:5" x14ac:dyDescent="0.2">
      <c r="A59" s="32"/>
      <c r="B59" s="32"/>
      <c r="C59" s="32"/>
      <c r="D59" s="32"/>
      <c r="E59" s="31"/>
    </row>
    <row r="60" spans="1:5" x14ac:dyDescent="0.2">
      <c r="A60" s="32"/>
      <c r="B60" s="32"/>
      <c r="C60" s="32"/>
      <c r="D60" s="32"/>
      <c r="E60" s="29"/>
    </row>
    <row r="61" spans="1:5" x14ac:dyDescent="0.2">
      <c r="A61" s="32"/>
      <c r="B61" s="32"/>
      <c r="C61" s="32"/>
      <c r="D61" s="32"/>
      <c r="E61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B9" sqref="B9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99229028.230000004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26408012.210000001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18557764.100000001</v>
      </c>
      <c r="E3" s="30">
        <f>SUM(D1:D3)</f>
        <v>144194804.53999999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60892.34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6045105.1299999999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677821.5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5817824.2000000002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59296.63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10651.17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876031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1771255.81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151704.07999999999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902412.67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96201.279999999999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219298.08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813829.49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499524.35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2779778</v>
      </c>
      <c r="E18" s="29"/>
    </row>
    <row r="19" spans="1:5" x14ac:dyDescent="0.2">
      <c r="A19" s="36" t="s">
        <v>95</v>
      </c>
      <c r="B19" s="37" t="s">
        <v>96</v>
      </c>
      <c r="C19" s="37" t="s">
        <v>118</v>
      </c>
      <c r="D19" s="38">
        <v>440</v>
      </c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2138062.63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42588.84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10535.48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25081.64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157982.39999999999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6162904.9100000001</v>
      </c>
      <c r="E29" s="30">
        <f>SUM(D4:D29)</f>
        <v>29319221.629999999</v>
      </c>
    </row>
    <row r="30" spans="1:5" x14ac:dyDescent="0.2">
      <c r="A30" s="36"/>
      <c r="B30" s="37"/>
      <c r="C30" s="37"/>
      <c r="D30" s="38"/>
      <c r="E30" s="30"/>
    </row>
    <row r="31" spans="1:5" x14ac:dyDescent="0.2">
      <c r="A31" s="36"/>
      <c r="B31" s="37"/>
      <c r="C31" s="37"/>
      <c r="D31" s="38"/>
      <c r="E31" s="30"/>
    </row>
    <row r="32" spans="1:5" x14ac:dyDescent="0.2">
      <c r="A32" s="36"/>
      <c r="B32" s="37"/>
      <c r="C32" s="37"/>
      <c r="D32" s="38"/>
      <c r="E32" s="30"/>
    </row>
    <row r="33" spans="1:5" x14ac:dyDescent="0.2">
      <c r="A33" s="36"/>
      <c r="B33" s="37"/>
      <c r="C33" s="37"/>
      <c r="D33" s="38"/>
      <c r="E33" s="30"/>
    </row>
    <row r="34" spans="1:5" ht="12.75" thickBot="1" x14ac:dyDescent="0.25">
      <c r="A34" s="39" t="s">
        <v>95</v>
      </c>
      <c r="B34" s="40" t="s">
        <v>96</v>
      </c>
      <c r="C34" s="40" t="s">
        <v>124</v>
      </c>
      <c r="D34" s="41">
        <v>28460</v>
      </c>
      <c r="E34" s="30">
        <f>SUM(D30:D34)</f>
        <v>28460</v>
      </c>
    </row>
    <row r="35" spans="1:5" x14ac:dyDescent="0.2">
      <c r="A35" s="33" t="s">
        <v>95</v>
      </c>
      <c r="B35" s="34" t="s">
        <v>96</v>
      </c>
      <c r="C35" s="34" t="s">
        <v>110</v>
      </c>
      <c r="D35" s="35">
        <v>145080073.25999999</v>
      </c>
      <c r="E35" s="29"/>
    </row>
    <row r="36" spans="1:5" x14ac:dyDescent="0.2">
      <c r="A36" s="36" t="s">
        <v>95</v>
      </c>
      <c r="B36" s="37" t="s">
        <v>96</v>
      </c>
      <c r="C36" s="37" t="s">
        <v>111</v>
      </c>
      <c r="D36" s="38">
        <v>32441973.82</v>
      </c>
      <c r="E36" s="29"/>
    </row>
    <row r="37" spans="1:5" x14ac:dyDescent="0.2">
      <c r="A37" s="36"/>
      <c r="B37" s="37"/>
      <c r="C37" s="37"/>
      <c r="D37" s="38"/>
      <c r="E37" s="29"/>
    </row>
    <row r="38" spans="1:5" ht="12.75" thickBot="1" x14ac:dyDescent="0.25">
      <c r="A38" s="39"/>
      <c r="B38" s="40"/>
      <c r="C38" s="40"/>
      <c r="D38" s="41"/>
      <c r="E38" s="30">
        <f>SUM(D35:D38)</f>
        <v>177522047.07999998</v>
      </c>
    </row>
    <row r="39" spans="1:5" x14ac:dyDescent="0.2">
      <c r="A39" s="27"/>
      <c r="B39" s="27"/>
      <c r="C39" s="27"/>
      <c r="D39" s="28"/>
      <c r="E39" s="31">
        <f>SUM(E2:E38)</f>
        <v>351064533.25</v>
      </c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29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29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30"/>
    </row>
    <row r="51" spans="1:5" x14ac:dyDescent="0.2">
      <c r="A51" s="27"/>
      <c r="B51" s="27"/>
      <c r="C51" s="27"/>
      <c r="D51" s="28"/>
      <c r="E51" s="29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29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29"/>
    </row>
    <row r="58" spans="1:5" x14ac:dyDescent="0.2">
      <c r="A58" s="27"/>
      <c r="B58" s="27"/>
      <c r="C58" s="27"/>
      <c r="D58" s="28"/>
      <c r="E58" s="30"/>
    </row>
    <row r="59" spans="1:5" x14ac:dyDescent="0.2">
      <c r="A59" s="27"/>
      <c r="B59" s="27"/>
      <c r="C59" s="27"/>
      <c r="D59" s="28"/>
      <c r="E59" s="30"/>
    </row>
    <row r="60" spans="1:5" x14ac:dyDescent="0.2">
      <c r="A60" s="27"/>
      <c r="B60" s="27"/>
      <c r="C60" s="27"/>
      <c r="D60" s="28"/>
      <c r="E60" s="29"/>
    </row>
    <row r="61" spans="1:5" x14ac:dyDescent="0.2">
      <c r="A61" s="27"/>
      <c r="B61" s="27"/>
      <c r="C61" s="27"/>
      <c r="D61" s="28"/>
      <c r="E61" s="30"/>
    </row>
    <row r="62" spans="1:5" x14ac:dyDescent="0.2">
      <c r="A62" s="27"/>
      <c r="B62" s="27"/>
      <c r="C62" s="27"/>
      <c r="D62" s="28"/>
      <c r="E62" s="31"/>
    </row>
    <row r="63" spans="1:5" x14ac:dyDescent="0.2">
      <c r="A63" s="27"/>
      <c r="B63" s="27"/>
      <c r="C63" s="27"/>
      <c r="D63" s="28"/>
      <c r="E63" s="30"/>
    </row>
    <row r="64" spans="1:5" x14ac:dyDescent="0.2">
      <c r="A64" s="32"/>
      <c r="B64" s="32"/>
      <c r="C64" s="32"/>
      <c r="D64" s="32"/>
      <c r="E64" s="31"/>
    </row>
    <row r="65" spans="1:5" x14ac:dyDescent="0.2">
      <c r="A65" s="32"/>
      <c r="B65" s="32"/>
      <c r="C65" s="32"/>
      <c r="D65" s="32"/>
      <c r="E65" s="29"/>
    </row>
    <row r="66" spans="1:5" x14ac:dyDescent="0.2">
      <c r="A66" s="32"/>
      <c r="B66" s="32"/>
      <c r="C66" s="32"/>
      <c r="D66" s="32"/>
      <c r="E66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B9" sqref="B9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100440036.17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25982865.920000002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18506485.859999999</v>
      </c>
      <c r="E3" s="30">
        <f>SUM(D1:D3)</f>
        <v>144929387.94999999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72484.12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5986414.6699999999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699040.26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7273328.2199999997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188421.86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35718.18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1736377.66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1704606.86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142145.1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696837.02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89346.84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214535.36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341838.97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1289105.45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2749512.54</v>
      </c>
      <c r="E18" s="29"/>
    </row>
    <row r="19" spans="1:5" x14ac:dyDescent="0.2">
      <c r="A19" s="36" t="s">
        <v>95</v>
      </c>
      <c r="B19" s="37" t="s">
        <v>96</v>
      </c>
      <c r="C19" s="37" t="s">
        <v>118</v>
      </c>
      <c r="D19" s="38">
        <v>0</v>
      </c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2069195.98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46048.28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15454.05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6287.05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125463.71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6843859.7400000002</v>
      </c>
      <c r="E29" s="30">
        <f>SUM(D4:D29)</f>
        <v>32326021.920000002</v>
      </c>
    </row>
    <row r="30" spans="1:5" x14ac:dyDescent="0.2">
      <c r="A30" s="36"/>
      <c r="B30" s="37"/>
      <c r="C30" s="37"/>
      <c r="D30" s="38"/>
      <c r="E30" s="30"/>
    </row>
    <row r="31" spans="1:5" x14ac:dyDescent="0.2">
      <c r="A31" s="36"/>
      <c r="B31" s="37"/>
      <c r="C31" s="37"/>
      <c r="D31" s="38"/>
      <c r="E31" s="30"/>
    </row>
    <row r="32" spans="1:5" x14ac:dyDescent="0.2">
      <c r="A32" s="36"/>
      <c r="B32" s="37"/>
      <c r="C32" s="37"/>
      <c r="D32" s="38"/>
      <c r="E32" s="30"/>
    </row>
    <row r="33" spans="1:5" x14ac:dyDescent="0.2">
      <c r="A33" s="36"/>
      <c r="B33" s="37"/>
      <c r="C33" s="37"/>
      <c r="D33" s="38"/>
      <c r="E33" s="30"/>
    </row>
    <row r="34" spans="1:5" ht="12.75" thickBot="1" x14ac:dyDescent="0.25">
      <c r="A34" s="39" t="s">
        <v>95</v>
      </c>
      <c r="B34" s="40" t="s">
        <v>96</v>
      </c>
      <c r="C34" s="40" t="s">
        <v>124</v>
      </c>
      <c r="D34" s="41">
        <v>94379.68</v>
      </c>
      <c r="E34" s="30">
        <f>SUM(D30:D34)</f>
        <v>94379.68</v>
      </c>
    </row>
    <row r="35" spans="1:5" x14ac:dyDescent="0.2">
      <c r="A35" s="33" t="s">
        <v>95</v>
      </c>
      <c r="B35" s="34" t="s">
        <v>96</v>
      </c>
      <c r="C35" s="34" t="s">
        <v>110</v>
      </c>
      <c r="D35" s="35">
        <v>144808570</v>
      </c>
      <c r="E35" s="29"/>
    </row>
    <row r="36" spans="1:5" x14ac:dyDescent="0.2">
      <c r="A36" s="36" t="s">
        <v>95</v>
      </c>
      <c r="B36" s="37" t="s">
        <v>96</v>
      </c>
      <c r="C36" s="37" t="s">
        <v>111</v>
      </c>
      <c r="D36" s="38">
        <v>31795899.989999998</v>
      </c>
      <c r="E36" s="29"/>
    </row>
    <row r="37" spans="1:5" x14ac:dyDescent="0.2">
      <c r="A37" s="36" t="s">
        <v>95</v>
      </c>
      <c r="B37" s="37" t="s">
        <v>96</v>
      </c>
      <c r="C37" s="37" t="s">
        <v>136</v>
      </c>
      <c r="D37" s="38">
        <v>15000</v>
      </c>
      <c r="E37" s="29"/>
    </row>
    <row r="38" spans="1:5" ht="12.75" thickBot="1" x14ac:dyDescent="0.25">
      <c r="A38" s="39"/>
      <c r="B38" s="40"/>
      <c r="C38" s="40"/>
      <c r="D38" s="41"/>
      <c r="E38" s="30">
        <f>SUM(D35:D38)</f>
        <v>176619469.99000001</v>
      </c>
    </row>
    <row r="39" spans="1:5" x14ac:dyDescent="0.2">
      <c r="A39" s="27"/>
      <c r="B39" s="27"/>
      <c r="C39" s="27"/>
      <c r="D39" s="28"/>
      <c r="E39" s="31">
        <f>SUM(E2:E38)</f>
        <v>353969259.54000002</v>
      </c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29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29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30"/>
    </row>
    <row r="51" spans="1:5" x14ac:dyDescent="0.2">
      <c r="A51" s="27"/>
      <c r="B51" s="27"/>
      <c r="C51" s="27"/>
      <c r="D51" s="28"/>
      <c r="E51" s="29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29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29"/>
    </row>
    <row r="58" spans="1:5" x14ac:dyDescent="0.2">
      <c r="A58" s="27"/>
      <c r="B58" s="27"/>
      <c r="C58" s="27"/>
      <c r="D58" s="28"/>
      <c r="E58" s="30"/>
    </row>
    <row r="59" spans="1:5" x14ac:dyDescent="0.2">
      <c r="A59" s="27"/>
      <c r="B59" s="27"/>
      <c r="C59" s="27"/>
      <c r="D59" s="28"/>
      <c r="E59" s="30"/>
    </row>
    <row r="60" spans="1:5" x14ac:dyDescent="0.2">
      <c r="A60" s="27"/>
      <c r="B60" s="27"/>
      <c r="C60" s="27"/>
      <c r="D60" s="28"/>
      <c r="E60" s="29"/>
    </row>
    <row r="61" spans="1:5" x14ac:dyDescent="0.2">
      <c r="A61" s="27"/>
      <c r="B61" s="27"/>
      <c r="C61" s="27"/>
      <c r="D61" s="28"/>
      <c r="E61" s="30"/>
    </row>
    <row r="62" spans="1:5" x14ac:dyDescent="0.2">
      <c r="A62" s="27"/>
      <c r="B62" s="27"/>
      <c r="C62" s="27"/>
      <c r="D62" s="28"/>
      <c r="E62" s="31"/>
    </row>
    <row r="63" spans="1:5" x14ac:dyDescent="0.2">
      <c r="A63" s="27"/>
      <c r="B63" s="27"/>
      <c r="C63" s="27"/>
      <c r="D63" s="28"/>
      <c r="E63" s="30"/>
    </row>
    <row r="64" spans="1:5" x14ac:dyDescent="0.2">
      <c r="A64" s="32"/>
      <c r="B64" s="32"/>
      <c r="C64" s="32"/>
      <c r="D64" s="32"/>
      <c r="E64" s="31"/>
    </row>
    <row r="65" spans="1:5" x14ac:dyDescent="0.2">
      <c r="A65" s="32"/>
      <c r="B65" s="32"/>
      <c r="C65" s="32"/>
      <c r="D65" s="32"/>
      <c r="E65" s="29"/>
    </row>
    <row r="66" spans="1:5" x14ac:dyDescent="0.2">
      <c r="A66" s="32"/>
      <c r="B66" s="32"/>
      <c r="C66" s="32"/>
      <c r="D66" s="32"/>
      <c r="E66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B9" sqref="B9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102917258.28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26269530.609999999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18670141.960000001</v>
      </c>
      <c r="E3" s="30">
        <f>SUM(D1:D3)</f>
        <v>147856930.84999999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59387.24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6022919.1299999999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709649.64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10656899.16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90360.18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55527.98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940707.25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1594546.78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145381.68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688678.13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9955.61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318871.61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355923.61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634634.81999999995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1281835.77</v>
      </c>
      <c r="E18" s="29"/>
    </row>
    <row r="19" spans="1:5" x14ac:dyDescent="0.2">
      <c r="A19" s="36" t="s">
        <v>95</v>
      </c>
      <c r="B19" s="37" t="s">
        <v>96</v>
      </c>
      <c r="C19" s="37" t="s">
        <v>118</v>
      </c>
      <c r="D19" s="38">
        <v>880</v>
      </c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1189653.47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65507.64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16469.64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24176.66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185806.35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6584764.25</v>
      </c>
      <c r="E29" s="30">
        <f>SUM(D4:D29)</f>
        <v>31632536.600000001</v>
      </c>
    </row>
    <row r="30" spans="1:5" x14ac:dyDescent="0.2">
      <c r="A30" s="36"/>
      <c r="B30" s="37"/>
      <c r="C30" s="37"/>
      <c r="D30" s="38"/>
      <c r="E30" s="30"/>
    </row>
    <row r="31" spans="1:5" x14ac:dyDescent="0.2">
      <c r="A31" s="36"/>
      <c r="B31" s="37"/>
      <c r="C31" s="37"/>
      <c r="D31" s="38"/>
      <c r="E31" s="30"/>
    </row>
    <row r="32" spans="1:5" x14ac:dyDescent="0.2">
      <c r="A32" s="36"/>
      <c r="B32" s="37"/>
      <c r="C32" s="37"/>
      <c r="D32" s="38"/>
      <c r="E32" s="30"/>
    </row>
    <row r="33" spans="1:5" x14ac:dyDescent="0.2">
      <c r="A33" s="36"/>
      <c r="B33" s="37"/>
      <c r="C33" s="37"/>
      <c r="D33" s="38"/>
      <c r="E33" s="30"/>
    </row>
    <row r="34" spans="1:5" ht="12.75" thickBot="1" x14ac:dyDescent="0.25">
      <c r="A34" s="39" t="s">
        <v>95</v>
      </c>
      <c r="B34" s="40" t="s">
        <v>96</v>
      </c>
      <c r="C34" s="40" t="s">
        <v>124</v>
      </c>
      <c r="D34" s="41">
        <v>64268.77</v>
      </c>
      <c r="E34" s="30">
        <f>SUM(D30:D34)</f>
        <v>64268.77</v>
      </c>
    </row>
    <row r="35" spans="1:5" x14ac:dyDescent="0.2">
      <c r="A35" s="33" t="s">
        <v>95</v>
      </c>
      <c r="B35" s="34" t="s">
        <v>96</v>
      </c>
      <c r="C35" s="34" t="s">
        <v>110</v>
      </c>
      <c r="D35" s="35">
        <v>147641026.91999999</v>
      </c>
      <c r="E35" s="29"/>
    </row>
    <row r="36" spans="1:5" x14ac:dyDescent="0.2">
      <c r="A36" s="36" t="s">
        <v>95</v>
      </c>
      <c r="B36" s="37" t="s">
        <v>96</v>
      </c>
      <c r="C36" s="37" t="s">
        <v>111</v>
      </c>
      <c r="D36" s="38">
        <v>41476407.409999996</v>
      </c>
      <c r="E36" s="29"/>
    </row>
    <row r="37" spans="1:5" x14ac:dyDescent="0.2">
      <c r="A37" s="36" t="s">
        <v>95</v>
      </c>
      <c r="B37" s="37" t="s">
        <v>96</v>
      </c>
      <c r="C37" s="37" t="s">
        <v>136</v>
      </c>
      <c r="D37" s="38">
        <v>6322185</v>
      </c>
      <c r="E37" s="29"/>
    </row>
    <row r="38" spans="1:5" ht="12.75" thickBot="1" x14ac:dyDescent="0.25">
      <c r="A38" s="39"/>
      <c r="B38" s="40"/>
      <c r="C38" s="40"/>
      <c r="D38" s="41"/>
      <c r="E38" s="30">
        <f>SUM(D35:D38)</f>
        <v>195439619.32999998</v>
      </c>
    </row>
    <row r="39" spans="1:5" x14ac:dyDescent="0.2">
      <c r="A39" s="27"/>
      <c r="B39" s="27"/>
      <c r="C39" s="27"/>
      <c r="D39" s="28"/>
      <c r="E39" s="31">
        <f>SUM(E2:E38)</f>
        <v>374993355.54999995</v>
      </c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29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29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30"/>
    </row>
    <row r="51" spans="1:5" x14ac:dyDescent="0.2">
      <c r="A51" s="27"/>
      <c r="B51" s="27"/>
      <c r="C51" s="27"/>
      <c r="D51" s="28"/>
      <c r="E51" s="29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29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29"/>
    </row>
    <row r="58" spans="1:5" x14ac:dyDescent="0.2">
      <c r="A58" s="27"/>
      <c r="B58" s="27"/>
      <c r="C58" s="27"/>
      <c r="D58" s="28"/>
      <c r="E58" s="30"/>
    </row>
    <row r="59" spans="1:5" x14ac:dyDescent="0.2">
      <c r="A59" s="27"/>
      <c r="B59" s="27"/>
      <c r="C59" s="27"/>
      <c r="D59" s="28"/>
      <c r="E59" s="30"/>
    </row>
    <row r="60" spans="1:5" x14ac:dyDescent="0.2">
      <c r="A60" s="27"/>
      <c r="B60" s="27"/>
      <c r="C60" s="27"/>
      <c r="D60" s="28"/>
      <c r="E60" s="29"/>
    </row>
    <row r="61" spans="1:5" x14ac:dyDescent="0.2">
      <c r="A61" s="27"/>
      <c r="B61" s="27"/>
      <c r="C61" s="27"/>
      <c r="D61" s="28"/>
      <c r="E61" s="30"/>
    </row>
    <row r="62" spans="1:5" x14ac:dyDescent="0.2">
      <c r="A62" s="27"/>
      <c r="B62" s="27"/>
      <c r="C62" s="27"/>
      <c r="D62" s="28"/>
      <c r="E62" s="31"/>
    </row>
    <row r="63" spans="1:5" x14ac:dyDescent="0.2">
      <c r="A63" s="27"/>
      <c r="B63" s="27"/>
      <c r="C63" s="27"/>
      <c r="D63" s="28"/>
      <c r="E63" s="30"/>
    </row>
    <row r="64" spans="1:5" x14ac:dyDescent="0.2">
      <c r="A64" s="32"/>
      <c r="B64" s="32"/>
      <c r="C64" s="32"/>
      <c r="D64" s="32"/>
      <c r="E64" s="31"/>
    </row>
    <row r="65" spans="1:5" x14ac:dyDescent="0.2">
      <c r="A65" s="32"/>
      <c r="B65" s="32"/>
      <c r="C65" s="32"/>
      <c r="D65" s="32"/>
      <c r="E65" s="29"/>
    </row>
    <row r="66" spans="1:5" x14ac:dyDescent="0.2">
      <c r="A66" s="32"/>
      <c r="B66" s="32"/>
      <c r="C66" s="32"/>
      <c r="D66" s="32"/>
      <c r="E66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B9" sqref="B9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103939699.8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26083921.300000001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18807962.620000001</v>
      </c>
      <c r="E3" s="30">
        <f>SUM(D1:D3)</f>
        <v>148831583.72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76105.34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6333891.0300000003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720259.02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6646219.5300000003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49978.9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19698.54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948491.65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1613993.62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148705.79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685193.64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164146.32999999999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150320.01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512632.02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259880.98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4570114.88</v>
      </c>
      <c r="E18" s="29"/>
    </row>
    <row r="19" spans="1:5" x14ac:dyDescent="0.2">
      <c r="A19" s="36" t="s">
        <v>95</v>
      </c>
      <c r="B19" s="37" t="s">
        <v>96</v>
      </c>
      <c r="C19" s="37" t="s">
        <v>118</v>
      </c>
      <c r="D19" s="38">
        <v>748</v>
      </c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3426032.16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134576.65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/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8981.01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24885.11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457595.34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8126202.2599999998</v>
      </c>
      <c r="E29" s="30">
        <f>SUM(D4:D29)</f>
        <v>35078651.810000002</v>
      </c>
    </row>
    <row r="30" spans="1:5" x14ac:dyDescent="0.2">
      <c r="A30" s="36"/>
      <c r="B30" s="37"/>
      <c r="C30" s="37"/>
      <c r="D30" s="38"/>
      <c r="E30" s="30"/>
    </row>
    <row r="31" spans="1:5" x14ac:dyDescent="0.2">
      <c r="A31" s="36"/>
      <c r="B31" s="37"/>
      <c r="C31" s="37"/>
      <c r="D31" s="38"/>
      <c r="E31" s="30"/>
    </row>
    <row r="32" spans="1:5" x14ac:dyDescent="0.2">
      <c r="A32" s="36"/>
      <c r="B32" s="37"/>
      <c r="C32" s="37"/>
      <c r="D32" s="38"/>
      <c r="E32" s="30"/>
    </row>
    <row r="33" spans="1:5" x14ac:dyDescent="0.2">
      <c r="A33" s="36"/>
      <c r="B33" s="37"/>
      <c r="C33" s="37"/>
      <c r="D33" s="38"/>
      <c r="E33" s="30"/>
    </row>
    <row r="34" spans="1:5" ht="12.75" thickBot="1" x14ac:dyDescent="0.25">
      <c r="A34" s="39" t="s">
        <v>95</v>
      </c>
      <c r="B34" s="40" t="s">
        <v>96</v>
      </c>
      <c r="C34" s="40" t="s">
        <v>124</v>
      </c>
      <c r="D34" s="41">
        <v>164159.1</v>
      </c>
      <c r="E34" s="30">
        <f>SUM(D30:D34)</f>
        <v>164159.1</v>
      </c>
    </row>
    <row r="35" spans="1:5" x14ac:dyDescent="0.2">
      <c r="A35" s="33" t="s">
        <v>95</v>
      </c>
      <c r="B35" s="34" t="s">
        <v>96</v>
      </c>
      <c r="C35" s="34" t="s">
        <v>110</v>
      </c>
      <c r="D35" s="35">
        <v>148053685.41999999</v>
      </c>
      <c r="E35" s="29"/>
    </row>
    <row r="36" spans="1:5" x14ac:dyDescent="0.2">
      <c r="A36" s="36" t="s">
        <v>95</v>
      </c>
      <c r="B36" s="37" t="s">
        <v>96</v>
      </c>
      <c r="C36" s="37" t="s">
        <v>111</v>
      </c>
      <c r="D36" s="38">
        <v>35458710.020000003</v>
      </c>
      <c r="E36" s="29"/>
    </row>
    <row r="37" spans="1:5" x14ac:dyDescent="0.2">
      <c r="A37" s="36" t="s">
        <v>95</v>
      </c>
      <c r="B37" s="37" t="s">
        <v>96</v>
      </c>
      <c r="C37" s="37" t="s">
        <v>136</v>
      </c>
      <c r="D37" s="38">
        <v>300000</v>
      </c>
      <c r="E37" s="29"/>
    </row>
    <row r="38" spans="1:5" ht="12.75" thickBot="1" x14ac:dyDescent="0.25">
      <c r="A38" s="39"/>
      <c r="B38" s="40"/>
      <c r="C38" s="40"/>
      <c r="D38" s="41"/>
      <c r="E38" s="30">
        <f>SUM(D35:D38)</f>
        <v>183812395.44</v>
      </c>
    </row>
    <row r="39" spans="1:5" x14ac:dyDescent="0.2">
      <c r="A39" s="27"/>
      <c r="B39" s="27"/>
      <c r="C39" s="27"/>
      <c r="D39" s="28"/>
      <c r="E39" s="31">
        <f>SUM(E2:E38)</f>
        <v>367886790.06999999</v>
      </c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29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29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30"/>
    </row>
    <row r="51" spans="1:5" x14ac:dyDescent="0.2">
      <c r="A51" s="27"/>
      <c r="B51" s="27"/>
      <c r="C51" s="27"/>
      <c r="D51" s="28"/>
      <c r="E51" s="29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29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29"/>
    </row>
    <row r="58" spans="1:5" x14ac:dyDescent="0.2">
      <c r="A58" s="27"/>
      <c r="B58" s="27"/>
      <c r="C58" s="27"/>
      <c r="D58" s="28"/>
      <c r="E58" s="30"/>
    </row>
    <row r="59" spans="1:5" x14ac:dyDescent="0.2">
      <c r="A59" s="27"/>
      <c r="B59" s="27"/>
      <c r="C59" s="27"/>
      <c r="D59" s="28"/>
      <c r="E59" s="30"/>
    </row>
    <row r="60" spans="1:5" x14ac:dyDescent="0.2">
      <c r="A60" s="27"/>
      <c r="B60" s="27"/>
      <c r="C60" s="27"/>
      <c r="D60" s="28"/>
      <c r="E60" s="29"/>
    </row>
    <row r="61" spans="1:5" x14ac:dyDescent="0.2">
      <c r="A61" s="27"/>
      <c r="B61" s="27"/>
      <c r="C61" s="27"/>
      <c r="D61" s="28"/>
      <c r="E61" s="30"/>
    </row>
    <row r="62" spans="1:5" x14ac:dyDescent="0.2">
      <c r="A62" s="27"/>
      <c r="B62" s="27"/>
      <c r="C62" s="27"/>
      <c r="D62" s="28"/>
      <c r="E62" s="31"/>
    </row>
    <row r="63" spans="1:5" x14ac:dyDescent="0.2">
      <c r="A63" s="27"/>
      <c r="B63" s="27"/>
      <c r="C63" s="27"/>
      <c r="D63" s="28"/>
      <c r="E63" s="30"/>
    </row>
    <row r="64" spans="1:5" x14ac:dyDescent="0.2">
      <c r="A64" s="32"/>
      <c r="B64" s="32"/>
      <c r="C64" s="32"/>
      <c r="D64" s="32"/>
      <c r="E64" s="31"/>
    </row>
    <row r="65" spans="1:5" x14ac:dyDescent="0.2">
      <c r="A65" s="32"/>
      <c r="B65" s="32"/>
      <c r="C65" s="32"/>
      <c r="D65" s="32"/>
      <c r="E65" s="29"/>
    </row>
    <row r="66" spans="1:5" x14ac:dyDescent="0.2">
      <c r="A66" s="32"/>
      <c r="B66" s="32"/>
      <c r="C66" s="32"/>
      <c r="D66" s="32"/>
      <c r="E66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B5" sqref="B5:C5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x14ac:dyDescent="0.2">
      <c r="A1" s="33" t="s">
        <v>95</v>
      </c>
      <c r="B1" s="34" t="s">
        <v>96</v>
      </c>
      <c r="C1" s="34" t="s">
        <v>97</v>
      </c>
      <c r="D1" s="35">
        <v>103732689.06</v>
      </c>
      <c r="E1" s="29"/>
    </row>
    <row r="2" spans="1:5" x14ac:dyDescent="0.2">
      <c r="A2" s="36" t="s">
        <v>95</v>
      </c>
      <c r="B2" s="37" t="s">
        <v>96</v>
      </c>
      <c r="C2" s="37" t="s">
        <v>98</v>
      </c>
      <c r="D2" s="38">
        <v>26485154.789999999</v>
      </c>
      <c r="E2" s="29"/>
    </row>
    <row r="3" spans="1:5" ht="12.75" thickBot="1" x14ac:dyDescent="0.25">
      <c r="A3" s="39" t="s">
        <v>95</v>
      </c>
      <c r="B3" s="40" t="s">
        <v>96</v>
      </c>
      <c r="C3" s="40" t="s">
        <v>99</v>
      </c>
      <c r="D3" s="41">
        <v>19010285.300000001</v>
      </c>
      <c r="E3" s="30">
        <f>SUM(D1:D3)</f>
        <v>149228129.15000001</v>
      </c>
    </row>
    <row r="4" spans="1:5" x14ac:dyDescent="0.2">
      <c r="A4" s="33" t="s">
        <v>95</v>
      </c>
      <c r="B4" s="34" t="s">
        <v>96</v>
      </c>
      <c r="C4" s="34" t="s">
        <v>100</v>
      </c>
      <c r="D4" s="35">
        <v>76812.89</v>
      </c>
      <c r="E4" s="30"/>
    </row>
    <row r="5" spans="1:5" x14ac:dyDescent="0.2">
      <c r="A5" s="36" t="s">
        <v>95</v>
      </c>
      <c r="B5" s="37" t="s">
        <v>96</v>
      </c>
      <c r="C5" s="37" t="s">
        <v>101</v>
      </c>
      <c r="D5" s="38">
        <v>6140467.7699999996</v>
      </c>
      <c r="E5" s="30"/>
    </row>
    <row r="6" spans="1:5" x14ac:dyDescent="0.2">
      <c r="A6" s="36" t="s">
        <v>95</v>
      </c>
      <c r="B6" s="37" t="s">
        <v>96</v>
      </c>
      <c r="C6" s="37" t="s">
        <v>102</v>
      </c>
      <c r="D6" s="38">
        <v>749729.52</v>
      </c>
      <c r="E6" s="29"/>
    </row>
    <row r="7" spans="1:5" x14ac:dyDescent="0.2">
      <c r="A7" s="36" t="s">
        <v>95</v>
      </c>
      <c r="B7" s="37" t="s">
        <v>96</v>
      </c>
      <c r="C7" s="37" t="s">
        <v>103</v>
      </c>
      <c r="D7" s="38">
        <v>6880251.8799999999</v>
      </c>
      <c r="E7" s="29"/>
    </row>
    <row r="8" spans="1:5" x14ac:dyDescent="0.2">
      <c r="A8" s="36" t="s">
        <v>95</v>
      </c>
      <c r="B8" s="37" t="s">
        <v>96</v>
      </c>
      <c r="C8" s="37" t="s">
        <v>104</v>
      </c>
      <c r="D8" s="38">
        <v>127002.78</v>
      </c>
      <c r="E8" s="29"/>
    </row>
    <row r="9" spans="1:5" x14ac:dyDescent="0.2">
      <c r="A9" s="36" t="s">
        <v>95</v>
      </c>
      <c r="B9" s="37" t="s">
        <v>96</v>
      </c>
      <c r="C9" s="37" t="s">
        <v>105</v>
      </c>
      <c r="D9" s="38">
        <v>14181.9</v>
      </c>
      <c r="E9" s="29"/>
    </row>
    <row r="10" spans="1:5" x14ac:dyDescent="0.2">
      <c r="A10" s="36" t="s">
        <v>95</v>
      </c>
      <c r="B10" s="37" t="s">
        <v>96</v>
      </c>
      <c r="C10" s="37" t="s">
        <v>106</v>
      </c>
      <c r="D10" s="38">
        <v>879756.95</v>
      </c>
      <c r="E10" s="29"/>
    </row>
    <row r="11" spans="1:5" x14ac:dyDescent="0.2">
      <c r="A11" s="36" t="s">
        <v>95</v>
      </c>
      <c r="B11" s="37" t="s">
        <v>96</v>
      </c>
      <c r="C11" s="37" t="s">
        <v>112</v>
      </c>
      <c r="D11" s="38">
        <v>1532332.23</v>
      </c>
      <c r="E11" s="29"/>
    </row>
    <row r="12" spans="1:5" x14ac:dyDescent="0.2">
      <c r="A12" s="36" t="s">
        <v>95</v>
      </c>
      <c r="B12" s="37" t="s">
        <v>96</v>
      </c>
      <c r="C12" s="37" t="s">
        <v>107</v>
      </c>
      <c r="D12" s="38">
        <v>127495.85</v>
      </c>
      <c r="E12" s="29"/>
    </row>
    <row r="13" spans="1:5" x14ac:dyDescent="0.2">
      <c r="A13" s="36" t="s">
        <v>95</v>
      </c>
      <c r="B13" s="37" t="s">
        <v>96</v>
      </c>
      <c r="C13" s="37" t="s">
        <v>108</v>
      </c>
      <c r="D13" s="38">
        <v>554169.26</v>
      </c>
      <c r="E13" s="29"/>
    </row>
    <row r="14" spans="1:5" x14ac:dyDescent="0.2">
      <c r="A14" s="36" t="s">
        <v>95</v>
      </c>
      <c r="B14" s="37" t="s">
        <v>96</v>
      </c>
      <c r="C14" s="37" t="s">
        <v>113</v>
      </c>
      <c r="D14" s="38">
        <v>98866.23</v>
      </c>
      <c r="E14" s="29"/>
    </row>
    <row r="15" spans="1:5" x14ac:dyDescent="0.2">
      <c r="A15" s="36" t="s">
        <v>95</v>
      </c>
      <c r="B15" s="37" t="s">
        <v>96</v>
      </c>
      <c r="C15" s="37" t="s">
        <v>114</v>
      </c>
      <c r="D15" s="38">
        <v>141560.23000000001</v>
      </c>
      <c r="E15" s="29"/>
    </row>
    <row r="16" spans="1:5" x14ac:dyDescent="0.2">
      <c r="A16" s="36" t="s">
        <v>95</v>
      </c>
      <c r="B16" s="37" t="s">
        <v>96</v>
      </c>
      <c r="C16" s="37" t="s">
        <v>115</v>
      </c>
      <c r="D16" s="38">
        <v>277085.86</v>
      </c>
      <c r="E16" s="29"/>
    </row>
    <row r="17" spans="1:5" x14ac:dyDescent="0.2">
      <c r="A17" s="36" t="s">
        <v>95</v>
      </c>
      <c r="B17" s="37" t="s">
        <v>96</v>
      </c>
      <c r="C17" s="37" t="s">
        <v>116</v>
      </c>
      <c r="D17" s="38">
        <v>897551.54</v>
      </c>
      <c r="E17" s="29"/>
    </row>
    <row r="18" spans="1:5" x14ac:dyDescent="0.2">
      <c r="A18" s="36" t="s">
        <v>95</v>
      </c>
      <c r="B18" s="37" t="s">
        <v>96</v>
      </c>
      <c r="C18" s="37" t="s">
        <v>117</v>
      </c>
      <c r="D18" s="38">
        <v>3043930.18</v>
      </c>
      <c r="E18" s="29"/>
    </row>
    <row r="19" spans="1:5" x14ac:dyDescent="0.2">
      <c r="A19" s="36" t="s">
        <v>95</v>
      </c>
      <c r="B19" s="37" t="s">
        <v>96</v>
      </c>
      <c r="C19" s="37" t="s">
        <v>118</v>
      </c>
      <c r="D19" s="38">
        <v>1276</v>
      </c>
      <c r="E19" s="29"/>
    </row>
    <row r="20" spans="1:5" x14ac:dyDescent="0.2">
      <c r="A20" s="36" t="s">
        <v>95</v>
      </c>
      <c r="B20" s="37" t="s">
        <v>96</v>
      </c>
      <c r="C20" s="37" t="s">
        <v>119</v>
      </c>
      <c r="D20" s="38">
        <v>1807543.36</v>
      </c>
      <c r="E20" s="29"/>
    </row>
    <row r="21" spans="1:5" x14ac:dyDescent="0.2">
      <c r="A21" s="36" t="s">
        <v>95</v>
      </c>
      <c r="B21" s="37" t="s">
        <v>96</v>
      </c>
      <c r="C21" s="37" t="s">
        <v>120</v>
      </c>
      <c r="D21" s="38">
        <v>103097.67</v>
      </c>
      <c r="E21" s="29"/>
    </row>
    <row r="22" spans="1:5" x14ac:dyDescent="0.2">
      <c r="A22" s="36"/>
      <c r="B22" s="37"/>
      <c r="C22" s="37"/>
      <c r="D22" s="38"/>
      <c r="E22" s="29"/>
    </row>
    <row r="23" spans="1:5" x14ac:dyDescent="0.2">
      <c r="A23" s="36"/>
      <c r="B23" s="37"/>
      <c r="C23" s="37"/>
      <c r="D23" s="38"/>
      <c r="E23" s="29"/>
    </row>
    <row r="24" spans="1:5" x14ac:dyDescent="0.2">
      <c r="A24" s="36"/>
      <c r="B24" s="37"/>
      <c r="C24" s="37"/>
      <c r="D24" s="38">
        <v>12500</v>
      </c>
      <c r="E24" s="29"/>
    </row>
    <row r="25" spans="1:5" x14ac:dyDescent="0.2">
      <c r="A25" s="36" t="s">
        <v>95</v>
      </c>
      <c r="B25" s="37" t="s">
        <v>96</v>
      </c>
      <c r="C25" s="37" t="s">
        <v>121</v>
      </c>
      <c r="D25" s="38">
        <v>17417.68</v>
      </c>
      <c r="E25" s="29"/>
    </row>
    <row r="26" spans="1:5" x14ac:dyDescent="0.2">
      <c r="A26" s="36" t="s">
        <v>95</v>
      </c>
      <c r="B26" s="37" t="s">
        <v>96</v>
      </c>
      <c r="C26" s="37" t="s">
        <v>123</v>
      </c>
      <c r="D26" s="38">
        <v>20130.28</v>
      </c>
      <c r="E26" s="29"/>
    </row>
    <row r="27" spans="1:5" x14ac:dyDescent="0.2">
      <c r="A27" s="36" t="s">
        <v>95</v>
      </c>
      <c r="B27" s="37" t="s">
        <v>96</v>
      </c>
      <c r="C27" s="37" t="s">
        <v>122</v>
      </c>
      <c r="D27" s="38">
        <v>315975.31</v>
      </c>
      <c r="E27" s="29"/>
    </row>
    <row r="28" spans="1:5" x14ac:dyDescent="0.2">
      <c r="A28" s="36"/>
      <c r="B28" s="37"/>
      <c r="C28" s="37"/>
      <c r="D28" s="38"/>
      <c r="E28" s="29"/>
    </row>
    <row r="29" spans="1:5" ht="12.75" thickBot="1" x14ac:dyDescent="0.25">
      <c r="A29" s="39" t="s">
        <v>95</v>
      </c>
      <c r="B29" s="40" t="s">
        <v>96</v>
      </c>
      <c r="C29" s="40" t="s">
        <v>109</v>
      </c>
      <c r="D29" s="41">
        <v>6254083.4699999997</v>
      </c>
      <c r="E29" s="30">
        <f>SUM(D4:D29)</f>
        <v>30073218.839999996</v>
      </c>
    </row>
    <row r="30" spans="1:5" x14ac:dyDescent="0.2">
      <c r="A30" s="36"/>
      <c r="B30" s="37"/>
      <c r="C30" s="37"/>
      <c r="D30" s="38"/>
      <c r="E30" s="30"/>
    </row>
    <row r="31" spans="1:5" x14ac:dyDescent="0.2">
      <c r="A31" s="36"/>
      <c r="B31" s="37"/>
      <c r="C31" s="37"/>
      <c r="D31" s="38"/>
      <c r="E31" s="30"/>
    </row>
    <row r="32" spans="1:5" x14ac:dyDescent="0.2">
      <c r="A32" s="36"/>
      <c r="B32" s="37"/>
      <c r="C32" s="37"/>
      <c r="D32" s="38"/>
      <c r="E32" s="30"/>
    </row>
    <row r="33" spans="1:5" x14ac:dyDescent="0.2">
      <c r="A33" s="36"/>
      <c r="B33" s="37"/>
      <c r="C33" s="37"/>
      <c r="D33" s="38"/>
      <c r="E33" s="30"/>
    </row>
    <row r="34" spans="1:5" ht="12.75" thickBot="1" x14ac:dyDescent="0.25">
      <c r="A34" s="39" t="s">
        <v>95</v>
      </c>
      <c r="B34" s="40" t="s">
        <v>96</v>
      </c>
      <c r="C34" s="40" t="s">
        <v>124</v>
      </c>
      <c r="D34" s="41">
        <v>71725.33</v>
      </c>
      <c r="E34" s="30">
        <f>SUM(D30:D34)</f>
        <v>71725.33</v>
      </c>
    </row>
    <row r="35" spans="1:5" x14ac:dyDescent="0.2">
      <c r="A35" s="33" t="s">
        <v>95</v>
      </c>
      <c r="B35" s="34" t="s">
        <v>96</v>
      </c>
      <c r="C35" s="34" t="s">
        <v>110</v>
      </c>
      <c r="D35" s="35">
        <v>149613310.63</v>
      </c>
      <c r="E35" s="29"/>
    </row>
    <row r="36" spans="1:5" x14ac:dyDescent="0.2">
      <c r="A36" s="36" t="s">
        <v>95</v>
      </c>
      <c r="B36" s="37" t="s">
        <v>96</v>
      </c>
      <c r="C36" s="37" t="s">
        <v>111</v>
      </c>
      <c r="D36" s="38">
        <v>35328786.439999998</v>
      </c>
      <c r="E36" s="29"/>
    </row>
    <row r="37" spans="1:5" x14ac:dyDescent="0.2">
      <c r="A37" s="36" t="s">
        <v>95</v>
      </c>
      <c r="B37" s="37" t="s">
        <v>96</v>
      </c>
      <c r="C37" s="37" t="s">
        <v>136</v>
      </c>
      <c r="D37" s="38">
        <v>210600</v>
      </c>
      <c r="E37" s="29"/>
    </row>
    <row r="38" spans="1:5" ht="12.75" thickBot="1" x14ac:dyDescent="0.25">
      <c r="A38" s="39"/>
      <c r="B38" s="40"/>
      <c r="C38" s="40"/>
      <c r="D38" s="41"/>
      <c r="E38" s="30">
        <f>SUM(D35:D38)</f>
        <v>185152697.06999999</v>
      </c>
    </row>
    <row r="39" spans="1:5" x14ac:dyDescent="0.2">
      <c r="A39" s="27"/>
      <c r="B39" s="27"/>
      <c r="C39" s="27"/>
      <c r="D39" s="28"/>
      <c r="E39" s="31">
        <f>SUM(E2:E38)</f>
        <v>364525770.38999999</v>
      </c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29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29"/>
    </row>
    <row r="45" spans="1:5" x14ac:dyDescent="0.2">
      <c r="A45" s="27"/>
      <c r="B45" s="27"/>
      <c r="C45" s="27"/>
      <c r="D45" s="28"/>
      <c r="E45" s="29"/>
    </row>
    <row r="46" spans="1:5" x14ac:dyDescent="0.2">
      <c r="A46" s="27"/>
      <c r="B46" s="27"/>
      <c r="C46" s="27"/>
      <c r="D46" s="28"/>
      <c r="E46" s="29"/>
    </row>
    <row r="47" spans="1:5" x14ac:dyDescent="0.2">
      <c r="A47" s="27"/>
      <c r="B47" s="27"/>
      <c r="C47" s="27"/>
      <c r="D47" s="28"/>
      <c r="E47" s="29"/>
    </row>
    <row r="48" spans="1:5" x14ac:dyDescent="0.2">
      <c r="A48" s="27"/>
      <c r="B48" s="27"/>
      <c r="C48" s="27"/>
      <c r="D48" s="28"/>
      <c r="E48" s="29"/>
    </row>
    <row r="49" spans="1:5" x14ac:dyDescent="0.2">
      <c r="A49" s="27"/>
      <c r="B49" s="27"/>
      <c r="C49" s="27"/>
      <c r="D49" s="28"/>
      <c r="E49" s="29"/>
    </row>
    <row r="50" spans="1:5" x14ac:dyDescent="0.2">
      <c r="A50" s="27"/>
      <c r="B50" s="27"/>
      <c r="C50" s="27"/>
      <c r="D50" s="28"/>
      <c r="E50" s="30"/>
    </row>
    <row r="51" spans="1:5" x14ac:dyDescent="0.2">
      <c r="A51" s="27"/>
      <c r="B51" s="27"/>
      <c r="C51" s="27"/>
      <c r="D51" s="28"/>
      <c r="E51" s="29"/>
    </row>
    <row r="52" spans="1:5" x14ac:dyDescent="0.2">
      <c r="A52" s="27"/>
      <c r="B52" s="27"/>
      <c r="C52" s="27"/>
      <c r="D52" s="28"/>
      <c r="E52" s="29"/>
    </row>
    <row r="53" spans="1:5" x14ac:dyDescent="0.2">
      <c r="A53" s="27"/>
      <c r="B53" s="27"/>
      <c r="C53" s="27"/>
      <c r="D53" s="28"/>
      <c r="E53" s="30"/>
    </row>
    <row r="54" spans="1:5" x14ac:dyDescent="0.2">
      <c r="A54" s="27"/>
      <c r="B54" s="27"/>
      <c r="C54" s="27"/>
      <c r="D54" s="28"/>
      <c r="E54" s="29"/>
    </row>
    <row r="55" spans="1:5" x14ac:dyDescent="0.2">
      <c r="A55" s="27"/>
      <c r="B55" s="27"/>
      <c r="C55" s="27"/>
      <c r="D55" s="28"/>
      <c r="E55" s="29"/>
    </row>
    <row r="56" spans="1:5" x14ac:dyDescent="0.2">
      <c r="A56" s="27"/>
      <c r="B56" s="27"/>
      <c r="C56" s="27"/>
      <c r="D56" s="28"/>
      <c r="E56" s="30"/>
    </row>
    <row r="57" spans="1:5" x14ac:dyDescent="0.2">
      <c r="A57" s="27"/>
      <c r="B57" s="27"/>
      <c r="C57" s="27"/>
      <c r="D57" s="28"/>
      <c r="E57" s="29"/>
    </row>
    <row r="58" spans="1:5" x14ac:dyDescent="0.2">
      <c r="A58" s="27"/>
      <c r="B58" s="27"/>
      <c r="C58" s="27"/>
      <c r="D58" s="28"/>
      <c r="E58" s="30"/>
    </row>
    <row r="59" spans="1:5" x14ac:dyDescent="0.2">
      <c r="A59" s="27"/>
      <c r="B59" s="27"/>
      <c r="C59" s="27"/>
      <c r="D59" s="28"/>
      <c r="E59" s="30"/>
    </row>
    <row r="60" spans="1:5" x14ac:dyDescent="0.2">
      <c r="A60" s="27"/>
      <c r="B60" s="27"/>
      <c r="C60" s="27"/>
      <c r="D60" s="28"/>
      <c r="E60" s="29"/>
    </row>
    <row r="61" spans="1:5" x14ac:dyDescent="0.2">
      <c r="A61" s="27"/>
      <c r="B61" s="27"/>
      <c r="C61" s="27"/>
      <c r="D61" s="28"/>
      <c r="E61" s="30"/>
    </row>
    <row r="62" spans="1:5" x14ac:dyDescent="0.2">
      <c r="A62" s="27"/>
      <c r="B62" s="27"/>
      <c r="C62" s="27"/>
      <c r="D62" s="28"/>
      <c r="E62" s="31"/>
    </row>
    <row r="63" spans="1:5" x14ac:dyDescent="0.2">
      <c r="A63" s="27"/>
      <c r="B63" s="27"/>
      <c r="C63" s="27"/>
      <c r="D63" s="28"/>
      <c r="E63" s="30"/>
    </row>
    <row r="64" spans="1:5" x14ac:dyDescent="0.2">
      <c r="A64" s="32"/>
      <c r="B64" s="32"/>
      <c r="C64" s="32"/>
      <c r="D64" s="32"/>
      <c r="E64" s="31"/>
    </row>
    <row r="65" spans="1:5" x14ac:dyDescent="0.2">
      <c r="A65" s="32"/>
      <c r="B65" s="32"/>
      <c r="C65" s="32"/>
      <c r="D65" s="32"/>
      <c r="E65" s="29"/>
    </row>
    <row r="66" spans="1:5" x14ac:dyDescent="0.2">
      <c r="A66" s="32"/>
      <c r="B66" s="32"/>
      <c r="C66" s="32"/>
      <c r="D66" s="32"/>
      <c r="E66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view="pageBreakPreview" topLeftCell="A25" zoomScale="130" zoomScaleNormal="100" zoomScaleSheetLayoutView="130" workbookViewId="0">
      <selection activeCell="C38" sqref="C3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60" t="s">
        <v>142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144</v>
      </c>
      <c r="C7" s="51"/>
    </row>
    <row r="8" spans="1:7" x14ac:dyDescent="0.2">
      <c r="A8" s="1" t="s">
        <v>34</v>
      </c>
      <c r="B8" s="52">
        <v>45586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Set'!D1</f>
        <v>103661300.02</v>
      </c>
    </row>
    <row r="14" spans="1:7" x14ac:dyDescent="0.2">
      <c r="A14" s="1" t="s">
        <v>38</v>
      </c>
      <c r="B14" s="4" t="s">
        <v>1</v>
      </c>
      <c r="C14" s="9">
        <f>'TesGer - Set'!D2</f>
        <v>25777931.370000001</v>
      </c>
    </row>
    <row r="15" spans="1:7" x14ac:dyDescent="0.2">
      <c r="A15" s="1" t="s">
        <v>39</v>
      </c>
      <c r="B15" s="4" t="s">
        <v>83</v>
      </c>
      <c r="C15" s="9">
        <f>'TesGer - Set'!D3</f>
        <v>18913253.5</v>
      </c>
    </row>
    <row r="16" spans="1:7" ht="51" x14ac:dyDescent="0.2">
      <c r="A16" s="5" t="s">
        <v>40</v>
      </c>
      <c r="B16" s="4" t="s">
        <v>91</v>
      </c>
      <c r="C16" s="47">
        <v>152531.17000000001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148505016.05999997</v>
      </c>
      <c r="D17" s="18">
        <f>'TesGer - Set'!E3</f>
        <v>148352484.88999999</v>
      </c>
      <c r="E17" s="17">
        <f>+D17-C17</f>
        <v>-152531.16999998689</v>
      </c>
      <c r="F17" s="19">
        <v>148352484.88999999</v>
      </c>
      <c r="G17" s="19">
        <f>+C17-F17</f>
        <v>152531.16999998689</v>
      </c>
      <c r="H17" s="24"/>
    </row>
    <row r="18" spans="1:11" x14ac:dyDescent="0.2">
      <c r="E18" s="43"/>
      <c r="H18" s="17"/>
      <c r="I18" s="17"/>
      <c r="K18" s="23"/>
    </row>
    <row r="19" spans="1:11" x14ac:dyDescent="0.2">
      <c r="A19" s="3" t="s">
        <v>68</v>
      </c>
      <c r="G19" s="44"/>
      <c r="H19" s="45" t="s">
        <v>138</v>
      </c>
      <c r="I19" s="17"/>
      <c r="K19" s="23"/>
    </row>
    <row r="20" spans="1:11" x14ac:dyDescent="0.2">
      <c r="G20" s="44"/>
      <c r="H20" s="45" t="s">
        <v>139</v>
      </c>
    </row>
    <row r="21" spans="1:11" x14ac:dyDescent="0.2">
      <c r="A21" s="2" t="s">
        <v>35</v>
      </c>
      <c r="B21" s="2" t="s">
        <v>36</v>
      </c>
      <c r="C21" s="10" t="s">
        <v>90</v>
      </c>
      <c r="G21" s="44"/>
      <c r="H21" s="45" t="s">
        <v>138</v>
      </c>
    </row>
    <row r="22" spans="1:11" x14ac:dyDescent="0.2">
      <c r="A22" s="1" t="s">
        <v>37</v>
      </c>
      <c r="B22" s="1" t="s">
        <v>2</v>
      </c>
      <c r="C22" s="8">
        <f>'TesGer - Set'!D4</f>
        <v>70229.33</v>
      </c>
      <c r="D22" s="18"/>
    </row>
    <row r="23" spans="1:11" x14ac:dyDescent="0.2">
      <c r="A23" s="1" t="s">
        <v>38</v>
      </c>
      <c r="B23" s="1" t="s">
        <v>3</v>
      </c>
      <c r="C23" s="8">
        <f>'TesGer - Set'!D5</f>
        <v>6156627.2699999996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Set'!D6</f>
        <v>740298.96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Set'!D7</f>
        <v>6774130.8300000001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Set'!D8</f>
        <v>123959.8</v>
      </c>
      <c r="E26" s="18"/>
    </row>
    <row r="27" spans="1:11" x14ac:dyDescent="0.2">
      <c r="A27" s="1" t="s">
        <v>42</v>
      </c>
      <c r="B27" s="1" t="s">
        <v>64</v>
      </c>
      <c r="C27" s="8">
        <f>'TesGer - Set'!D9</f>
        <v>109503.55</v>
      </c>
    </row>
    <row r="28" spans="1:11" x14ac:dyDescent="0.2">
      <c r="A28" s="1" t="s">
        <v>43</v>
      </c>
      <c r="B28" s="1" t="s">
        <v>7</v>
      </c>
      <c r="C28" s="8">
        <f>'TesGer - Set'!D10</f>
        <v>1782251.64</v>
      </c>
    </row>
    <row r="29" spans="1:11" x14ac:dyDescent="0.2">
      <c r="A29" s="1" t="s">
        <v>44</v>
      </c>
      <c r="B29" s="1" t="s">
        <v>8</v>
      </c>
      <c r="C29" s="8">
        <f>'TesGer - Set'!D11</f>
        <v>1548559.28</v>
      </c>
    </row>
    <row r="30" spans="1:11" x14ac:dyDescent="0.2">
      <c r="A30" s="1" t="s">
        <v>45</v>
      </c>
      <c r="B30" s="1" t="s">
        <v>9</v>
      </c>
      <c r="C30" s="8">
        <f>'TesGer - Set'!D12</f>
        <v>152221.81</v>
      </c>
    </row>
    <row r="31" spans="1:11" x14ac:dyDescent="0.2">
      <c r="A31" s="1" t="s">
        <v>46</v>
      </c>
      <c r="B31" s="1" t="s">
        <v>10</v>
      </c>
      <c r="C31" s="8">
        <f>'TesGer - Set'!D13</f>
        <v>597004.53</v>
      </c>
    </row>
    <row r="32" spans="1:11" x14ac:dyDescent="0.2">
      <c r="A32" s="1" t="s">
        <v>47</v>
      </c>
      <c r="B32" s="1" t="s">
        <v>11</v>
      </c>
      <c r="C32" s="8">
        <f>'TesGer - Set'!D14</f>
        <v>93276.36</v>
      </c>
    </row>
    <row r="33" spans="1:7" x14ac:dyDescent="0.2">
      <c r="A33" s="1" t="s">
        <v>48</v>
      </c>
      <c r="B33" s="1" t="s">
        <v>12</v>
      </c>
      <c r="C33" s="8">
        <f>'TesGer - Set'!D15</f>
        <v>199575.29</v>
      </c>
    </row>
    <row r="34" spans="1:7" ht="63.75" x14ac:dyDescent="0.2">
      <c r="A34" s="5" t="s">
        <v>49</v>
      </c>
      <c r="B34" s="6" t="s">
        <v>92</v>
      </c>
      <c r="C34" s="9">
        <f>'TesGer - Set'!D16</f>
        <v>394095.89</v>
      </c>
    </row>
    <row r="35" spans="1:7" x14ac:dyDescent="0.2">
      <c r="A35" s="1" t="s">
        <v>50</v>
      </c>
      <c r="B35" s="1" t="s">
        <v>13</v>
      </c>
      <c r="C35" s="8">
        <f>'TesGer - Set'!D17</f>
        <v>1098032.92</v>
      </c>
    </row>
    <row r="36" spans="1:7" x14ac:dyDescent="0.2">
      <c r="A36" s="1" t="s">
        <v>51</v>
      </c>
      <c r="B36" s="1" t="s">
        <v>84</v>
      </c>
      <c r="C36" s="8">
        <f>'TesGer - Set'!D18</f>
        <v>3965713.03</v>
      </c>
    </row>
    <row r="37" spans="1:7" x14ac:dyDescent="0.2">
      <c r="A37" s="1" t="s">
        <v>52</v>
      </c>
      <c r="B37" s="1" t="s">
        <v>14</v>
      </c>
      <c r="C37" s="8">
        <f>'TesGer - Set'!D19</f>
        <v>1936</v>
      </c>
    </row>
    <row r="38" spans="1:7" ht="25.5" x14ac:dyDescent="0.2">
      <c r="A38" s="5" t="s">
        <v>53</v>
      </c>
      <c r="B38" s="11" t="s">
        <v>65</v>
      </c>
      <c r="C38" s="9">
        <f>'TesGer - Set'!D20</f>
        <v>2503033.3199999998</v>
      </c>
    </row>
    <row r="39" spans="1:7" x14ac:dyDescent="0.2">
      <c r="A39" s="1" t="s">
        <v>54</v>
      </c>
      <c r="B39" s="1" t="s">
        <v>15</v>
      </c>
      <c r="C39" s="8">
        <f>'TesGer - Set'!D21</f>
        <v>232235.74</v>
      </c>
    </row>
    <row r="40" spans="1:7" x14ac:dyDescent="0.2">
      <c r="A40" s="1" t="s">
        <v>55</v>
      </c>
      <c r="B40" s="1" t="s">
        <v>16</v>
      </c>
      <c r="C40" s="8">
        <v>0</v>
      </c>
    </row>
    <row r="41" spans="1:7" x14ac:dyDescent="0.2">
      <c r="A41" s="1" t="s">
        <v>56</v>
      </c>
      <c r="B41" s="1" t="s">
        <v>17</v>
      </c>
      <c r="C41" s="8">
        <v>0</v>
      </c>
    </row>
    <row r="42" spans="1:7" x14ac:dyDescent="0.2">
      <c r="A42" s="1" t="s">
        <v>57</v>
      </c>
      <c r="B42" s="1" t="s">
        <v>18</v>
      </c>
      <c r="C42" s="8">
        <f>'TesGer - Set'!D22</f>
        <v>0</v>
      </c>
    </row>
    <row r="43" spans="1:7" x14ac:dyDescent="0.2">
      <c r="A43" s="1" t="s">
        <v>58</v>
      </c>
      <c r="B43" s="1" t="s">
        <v>19</v>
      </c>
      <c r="C43" s="8">
        <f>'TesGer - Set'!D23</f>
        <v>11685.38</v>
      </c>
    </row>
    <row r="44" spans="1:7" x14ac:dyDescent="0.2">
      <c r="A44" s="1" t="s">
        <v>59</v>
      </c>
      <c r="B44" s="1" t="s">
        <v>20</v>
      </c>
      <c r="C44" s="8">
        <f>'TesGer - Set'!D24</f>
        <v>21868.51</v>
      </c>
    </row>
    <row r="45" spans="1:7" x14ac:dyDescent="0.2">
      <c r="A45" s="1" t="s">
        <v>60</v>
      </c>
      <c r="B45" s="1" t="s">
        <v>66</v>
      </c>
      <c r="C45" s="8">
        <f>'TesGer - Set'!D25</f>
        <v>229493.03</v>
      </c>
    </row>
    <row r="46" spans="1:7" x14ac:dyDescent="0.2">
      <c r="A46" s="1" t="s">
        <v>61</v>
      </c>
      <c r="B46" s="1" t="s">
        <v>21</v>
      </c>
      <c r="C46" s="8">
        <v>0</v>
      </c>
    </row>
    <row r="47" spans="1:7" x14ac:dyDescent="0.2">
      <c r="A47" s="1" t="s">
        <v>62</v>
      </c>
      <c r="B47" s="1" t="s">
        <v>22</v>
      </c>
      <c r="C47" s="8">
        <f>'TesGer - Set'!D26</f>
        <v>7982890.75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34788623.219999999</v>
      </c>
      <c r="D48" s="17">
        <f>'TesGer - Set'!E26</f>
        <v>34788623.219999999</v>
      </c>
      <c r="E48" s="17">
        <f>+D48-C48</f>
        <v>0</v>
      </c>
      <c r="F48" s="19">
        <v>34788623.219999999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Set'!D27</f>
        <v>35831.730000000003</v>
      </c>
    </row>
    <row r="54" spans="1:7" x14ac:dyDescent="0.2">
      <c r="A54" s="1" t="s">
        <v>38</v>
      </c>
      <c r="B54" s="1" t="s">
        <v>24</v>
      </c>
      <c r="C54" s="8">
        <f>'TesGer - Set'!D28</f>
        <v>254799.11</v>
      </c>
    </row>
    <row r="55" spans="1:7" x14ac:dyDescent="0.2">
      <c r="A55" s="1" t="s">
        <v>39</v>
      </c>
      <c r="B55" s="1" t="s">
        <v>63</v>
      </c>
      <c r="C55" s="8">
        <v>0</v>
      </c>
    </row>
    <row r="56" spans="1:7" x14ac:dyDescent="0.2">
      <c r="A56" s="1" t="s">
        <v>40</v>
      </c>
      <c r="B56" s="1" t="s">
        <v>25</v>
      </c>
      <c r="C56" s="8">
        <v>0</v>
      </c>
    </row>
    <row r="57" spans="1:7" x14ac:dyDescent="0.2">
      <c r="A57" s="1" t="s">
        <v>41</v>
      </c>
      <c r="B57" s="1" t="s">
        <v>26</v>
      </c>
      <c r="C57" s="8">
        <v>0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290630.83999999997</v>
      </c>
      <c r="D58" s="17">
        <f>'TesGer - Set'!E28</f>
        <v>290630.83999999997</v>
      </c>
      <c r="E58" s="17">
        <f>D58-C58</f>
        <v>0</v>
      </c>
      <c r="F58" s="19">
        <v>290630.84000000003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Set'!D47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Set'!E47</f>
        <v>0</v>
      </c>
      <c r="E65" s="17">
        <f>D65-C65</f>
        <v>0</v>
      </c>
      <c r="F65" s="19"/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Set'!D29</f>
        <v>148007563.34999999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Set'!D30</f>
        <v>33963031.060000002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Set'!D31</f>
        <v>760000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182730594.41</v>
      </c>
      <c r="D74" s="18">
        <f>'TesGer - Set'!E31</f>
        <v>182730594.41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4" x14ac:dyDescent="0.2">
      <c r="A81" s="1" t="s">
        <v>39</v>
      </c>
      <c r="B81" s="1" t="s">
        <v>88</v>
      </c>
      <c r="C81" s="8">
        <v>0</v>
      </c>
      <c r="D81" s="18"/>
    </row>
    <row r="82" spans="1:4" x14ac:dyDescent="0.2">
      <c r="A82" s="1" t="s">
        <v>40</v>
      </c>
      <c r="B82" s="1" t="s">
        <v>73</v>
      </c>
      <c r="C82" s="8">
        <v>0</v>
      </c>
      <c r="D82" s="18"/>
    </row>
    <row r="83" spans="1:4" x14ac:dyDescent="0.2">
      <c r="A83" s="48" t="s">
        <v>67</v>
      </c>
      <c r="B83" s="48"/>
      <c r="C83" s="9">
        <f>SUM(C79:C82)</f>
        <v>0</v>
      </c>
      <c r="D83" s="18"/>
    </row>
    <row r="84" spans="1:4" x14ac:dyDescent="0.2">
      <c r="A84" s="56" t="s">
        <v>93</v>
      </c>
      <c r="B84" s="56"/>
      <c r="C84" s="56"/>
    </row>
    <row r="85" spans="1:4" x14ac:dyDescent="0.2">
      <c r="A85" s="57"/>
      <c r="B85" s="57"/>
      <c r="C85" s="57"/>
      <c r="D85" s="2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B6" sqref="B6:C6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130</v>
      </c>
      <c r="C7" s="51"/>
    </row>
    <row r="8" spans="1:7" x14ac:dyDescent="0.2">
      <c r="A8" s="1" t="s">
        <v>34</v>
      </c>
      <c r="B8" s="52">
        <v>45341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Jan'!D1</f>
        <v>130915151.2</v>
      </c>
    </row>
    <row r="14" spans="1:7" x14ac:dyDescent="0.2">
      <c r="A14" s="1" t="s">
        <v>38</v>
      </c>
      <c r="B14" s="4" t="s">
        <v>1</v>
      </c>
      <c r="C14" s="9">
        <f>'TesGer - Jan'!D2</f>
        <v>36705802.280000001</v>
      </c>
    </row>
    <row r="15" spans="1:7" x14ac:dyDescent="0.2">
      <c r="A15" s="1" t="s">
        <v>39</v>
      </c>
      <c r="B15" s="4" t="s">
        <v>83</v>
      </c>
      <c r="C15" s="9">
        <f>'TesGer - Jan'!D3</f>
        <v>17207669.960000001</v>
      </c>
    </row>
    <row r="16" spans="1:7" ht="51" x14ac:dyDescent="0.2">
      <c r="A16" s="5" t="s">
        <v>40</v>
      </c>
      <c r="B16" s="4" t="s">
        <v>91</v>
      </c>
      <c r="C16" s="9">
        <v>50865.58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184879489.02000004</v>
      </c>
      <c r="D17" s="18">
        <f>'TesGer - Jan'!E3</f>
        <v>184828623.44000003</v>
      </c>
      <c r="E17" s="17">
        <f>+D17-C17</f>
        <v>-50865.580000013113</v>
      </c>
      <c r="F17" s="19">
        <v>184828623.44</v>
      </c>
      <c r="G17" s="19">
        <f>+C17-F17</f>
        <v>50865.580000042915</v>
      </c>
      <c r="H17" s="24"/>
    </row>
    <row r="18" spans="1:11" x14ac:dyDescent="0.2">
      <c r="H18" s="17"/>
      <c r="I18" s="17"/>
      <c r="K18" s="23"/>
    </row>
    <row r="19" spans="1:11" x14ac:dyDescent="0.2">
      <c r="A19" s="3" t="s">
        <v>68</v>
      </c>
      <c r="H19" s="17"/>
      <c r="I19" s="17"/>
      <c r="K19" s="23"/>
    </row>
    <row r="21" spans="1:11" x14ac:dyDescent="0.2">
      <c r="A21" s="2" t="s">
        <v>35</v>
      </c>
      <c r="B21" s="2" t="s">
        <v>36</v>
      </c>
      <c r="C21" s="10" t="s">
        <v>90</v>
      </c>
    </row>
    <row r="22" spans="1:11" x14ac:dyDescent="0.2">
      <c r="A22" s="1" t="s">
        <v>37</v>
      </c>
      <c r="B22" s="1" t="s">
        <v>2</v>
      </c>
      <c r="C22" s="8">
        <f>'TesGer - Jan'!D4</f>
        <v>158253.79</v>
      </c>
      <c r="D22" s="18"/>
    </row>
    <row r="23" spans="1:11" x14ac:dyDescent="0.2">
      <c r="A23" s="1" t="s">
        <v>38</v>
      </c>
      <c r="B23" s="1" t="s">
        <v>3</v>
      </c>
      <c r="C23" s="8">
        <f>'TesGer - Jan'!D5</f>
        <v>5165832.03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Jan'!D6</f>
        <v>536816.28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Jan'!D7</f>
        <v>619693.72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Jan'!D8</f>
        <v>27849.89</v>
      </c>
      <c r="E26" s="18"/>
    </row>
    <row r="27" spans="1:11" x14ac:dyDescent="0.2">
      <c r="A27" s="1" t="s">
        <v>42</v>
      </c>
      <c r="B27" s="1" t="s">
        <v>64</v>
      </c>
      <c r="C27" s="8">
        <f>'TesGer - Jan'!D9</f>
        <v>709.08</v>
      </c>
    </row>
    <row r="28" spans="1:11" x14ac:dyDescent="0.2">
      <c r="A28" s="1" t="s">
        <v>43</v>
      </c>
      <c r="B28" s="1" t="s">
        <v>7</v>
      </c>
      <c r="C28" s="8">
        <f>'TesGer - Jan'!D10</f>
        <v>6729.86</v>
      </c>
    </row>
    <row r="29" spans="1:11" x14ac:dyDescent="0.2">
      <c r="A29" s="1" t="s">
        <v>44</v>
      </c>
      <c r="B29" s="1" t="s">
        <v>8</v>
      </c>
      <c r="C29" s="8">
        <f>'TesGer - Jan'!D11</f>
        <v>0</v>
      </c>
    </row>
    <row r="30" spans="1:11" x14ac:dyDescent="0.2">
      <c r="A30" s="1" t="s">
        <v>45</v>
      </c>
      <c r="B30" s="1" t="s">
        <v>9</v>
      </c>
      <c r="C30" s="8">
        <f>'TesGer - Jan'!D12</f>
        <v>337.22</v>
      </c>
    </row>
    <row r="31" spans="1:11" x14ac:dyDescent="0.2">
      <c r="A31" s="1" t="s">
        <v>46</v>
      </c>
      <c r="B31" s="1" t="s">
        <v>10</v>
      </c>
      <c r="C31" s="8">
        <f>'TesGer - Jan'!D13</f>
        <v>0</v>
      </c>
    </row>
    <row r="32" spans="1:11" x14ac:dyDescent="0.2">
      <c r="A32" s="1" t="s">
        <v>47</v>
      </c>
      <c r="B32" s="1" t="s">
        <v>11</v>
      </c>
      <c r="C32" s="8">
        <f>'TesGer - Jan'!D14</f>
        <v>0</v>
      </c>
    </row>
    <row r="33" spans="1:7" x14ac:dyDescent="0.2">
      <c r="A33" s="1" t="s">
        <v>48</v>
      </c>
      <c r="B33" s="1" t="s">
        <v>12</v>
      </c>
      <c r="C33" s="8">
        <f>'TesGer - Jan'!D15</f>
        <v>0</v>
      </c>
    </row>
    <row r="34" spans="1:7" ht="63.75" x14ac:dyDescent="0.2">
      <c r="A34" s="5" t="s">
        <v>49</v>
      </c>
      <c r="B34" s="6" t="s">
        <v>92</v>
      </c>
      <c r="C34" s="8">
        <f>'TesGer - Jan'!D16</f>
        <v>0</v>
      </c>
    </row>
    <row r="35" spans="1:7" x14ac:dyDescent="0.2">
      <c r="A35" s="1" t="s">
        <v>50</v>
      </c>
      <c r="B35" s="1" t="s">
        <v>13</v>
      </c>
      <c r="C35" s="8">
        <f>'TesGer - Jan'!D17</f>
        <v>0</v>
      </c>
    </row>
    <row r="36" spans="1:7" x14ac:dyDescent="0.2">
      <c r="A36" s="1" t="s">
        <v>51</v>
      </c>
      <c r="B36" s="1" t="s">
        <v>84</v>
      </c>
      <c r="C36" s="8">
        <f>'TesGer - Jan'!D18</f>
        <v>0</v>
      </c>
    </row>
    <row r="37" spans="1:7" x14ac:dyDescent="0.2">
      <c r="A37" s="1" t="s">
        <v>52</v>
      </c>
      <c r="B37" s="1" t="s">
        <v>14</v>
      </c>
      <c r="C37" s="8">
        <f>'TesGer - Jan'!D19</f>
        <v>0</v>
      </c>
    </row>
    <row r="38" spans="1:7" ht="25.5" x14ac:dyDescent="0.2">
      <c r="A38" s="5" t="s">
        <v>53</v>
      </c>
      <c r="B38" s="11" t="s">
        <v>65</v>
      </c>
      <c r="C38" s="8">
        <f>'TesGer - Jan'!D20</f>
        <v>0</v>
      </c>
    </row>
    <row r="39" spans="1:7" x14ac:dyDescent="0.2">
      <c r="A39" s="1" t="s">
        <v>54</v>
      </c>
      <c r="B39" s="1" t="s">
        <v>15</v>
      </c>
      <c r="C39" s="8">
        <f>'TesGer - Jan'!D21</f>
        <v>0</v>
      </c>
    </row>
    <row r="40" spans="1:7" x14ac:dyDescent="0.2">
      <c r="A40" s="1" t="s">
        <v>55</v>
      </c>
      <c r="B40" s="1" t="s">
        <v>16</v>
      </c>
      <c r="C40" s="8">
        <f>'TesGer - Jan'!D22</f>
        <v>0</v>
      </c>
    </row>
    <row r="41" spans="1:7" x14ac:dyDescent="0.2">
      <c r="A41" s="1" t="s">
        <v>56</v>
      </c>
      <c r="B41" s="1" t="s">
        <v>17</v>
      </c>
      <c r="C41" s="8">
        <f>'TesGer - Jan'!D23</f>
        <v>0</v>
      </c>
    </row>
    <row r="42" spans="1:7" x14ac:dyDescent="0.2">
      <c r="A42" s="1" t="s">
        <v>57</v>
      </c>
      <c r="B42" s="1" t="s">
        <v>18</v>
      </c>
      <c r="C42" s="8">
        <f>'TesGer - Jan'!D24</f>
        <v>0</v>
      </c>
    </row>
    <row r="43" spans="1:7" x14ac:dyDescent="0.2">
      <c r="A43" s="1" t="s">
        <v>58</v>
      </c>
      <c r="B43" s="1" t="s">
        <v>19</v>
      </c>
      <c r="C43" s="8">
        <f>'TesGer - Jan'!D25</f>
        <v>0</v>
      </c>
    </row>
    <row r="44" spans="1:7" x14ac:dyDescent="0.2">
      <c r="A44" s="1" t="s">
        <v>59</v>
      </c>
      <c r="B44" s="1" t="s">
        <v>20</v>
      </c>
      <c r="C44" s="8">
        <f>'TesGer - Jan'!D26</f>
        <v>0</v>
      </c>
    </row>
    <row r="45" spans="1:7" x14ac:dyDescent="0.2">
      <c r="A45" s="1" t="s">
        <v>60</v>
      </c>
      <c r="B45" s="1" t="s">
        <v>66</v>
      </c>
      <c r="C45" s="8">
        <f>'TesGer - Jan'!D27</f>
        <v>0</v>
      </c>
    </row>
    <row r="46" spans="1:7" x14ac:dyDescent="0.2">
      <c r="A46" s="1" t="s">
        <v>61</v>
      </c>
      <c r="B46" s="1" t="s">
        <v>21</v>
      </c>
      <c r="C46" s="8">
        <f>'TesGer - Jan'!D28</f>
        <v>0</v>
      </c>
    </row>
    <row r="47" spans="1:7" x14ac:dyDescent="0.2">
      <c r="A47" s="1" t="s">
        <v>62</v>
      </c>
      <c r="B47" s="1" t="s">
        <v>22</v>
      </c>
      <c r="C47" s="8">
        <f>'TesGer - Jan'!D29</f>
        <v>421643.15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6937865.0200000005</v>
      </c>
      <c r="D48" s="17">
        <f>'TesGer - Jan'!E29</f>
        <v>6937865.0200000005</v>
      </c>
      <c r="E48" s="17">
        <f>+D48-C48</f>
        <v>0</v>
      </c>
      <c r="F48" s="19">
        <v>6937865.0199999996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Jan'!D49</f>
        <v>0</v>
      </c>
    </row>
    <row r="54" spans="1:7" x14ac:dyDescent="0.2">
      <c r="A54" s="1" t="s">
        <v>38</v>
      </c>
      <c r="B54" s="1" t="s">
        <v>24</v>
      </c>
      <c r="C54" s="8">
        <f>'TesGer - Jan'!D50</f>
        <v>0</v>
      </c>
    </row>
    <row r="55" spans="1:7" x14ac:dyDescent="0.2">
      <c r="A55" s="1" t="s">
        <v>39</v>
      </c>
      <c r="B55" s="1" t="s">
        <v>63</v>
      </c>
      <c r="C55" s="8">
        <f>'TesGer - Jan'!D51</f>
        <v>0</v>
      </c>
    </row>
    <row r="56" spans="1:7" x14ac:dyDescent="0.2">
      <c r="A56" s="1" t="s">
        <v>40</v>
      </c>
      <c r="B56" s="1" t="s">
        <v>25</v>
      </c>
      <c r="C56" s="8">
        <f>'TesGer - Jan'!D52</f>
        <v>0</v>
      </c>
    </row>
    <row r="57" spans="1:7" x14ac:dyDescent="0.2">
      <c r="A57" s="1" t="s">
        <v>41</v>
      </c>
      <c r="B57" s="1" t="s">
        <v>26</v>
      </c>
      <c r="C57" s="8">
        <f>'TesGer - Jan'!D53</f>
        <v>0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0</v>
      </c>
      <c r="D58" s="17">
        <f>'TesGer - Jan'!E53</f>
        <v>0</v>
      </c>
      <c r="E58" s="17">
        <f>D58-C58</f>
        <v>0</v>
      </c>
      <c r="F58" s="19">
        <v>0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Jan'!D54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Jan'!E54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Jan'!D30</f>
        <v>164786232.19999999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Jan'!D31</f>
        <v>6545243.6399999997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Jan'!D32</f>
        <v>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Jan'!D33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171331475.83999997</v>
      </c>
      <c r="D74" s="18">
        <f>'TesGer - Jan'!E33</f>
        <v>171331475.83999997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Jan'!E3+'TesGer - Jan'!E29+'TesGer - Jan'!E33</f>
        <v>363097964.30000001</v>
      </c>
      <c r="E84" s="17">
        <f>D84-C17-C48-C58-C65-C74-C83</f>
        <v>-50865.580000013113</v>
      </c>
    </row>
    <row r="85" spans="1:5" x14ac:dyDescent="0.2">
      <c r="A85" s="57"/>
      <c r="B85" s="57"/>
      <c r="C85" s="57"/>
      <c r="D85" s="22"/>
    </row>
  </sheetData>
  <mergeCells count="21">
    <mergeCell ref="A84:C84"/>
    <mergeCell ref="A85:C85"/>
    <mergeCell ref="F64:G64"/>
    <mergeCell ref="A58:B58"/>
    <mergeCell ref="A65:B65"/>
    <mergeCell ref="A66:C66"/>
    <mergeCell ref="F73:G73"/>
    <mergeCell ref="A74:B74"/>
    <mergeCell ref="A83:B83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showGridLines="0" workbookViewId="0">
      <selection activeCell="D27" sqref="D27"/>
    </sheetView>
  </sheetViews>
  <sheetFormatPr defaultRowHeight="12" x14ac:dyDescent="0.2"/>
  <cols>
    <col min="1" max="1" width="6.140625" style="26" bestFit="1" customWidth="1"/>
    <col min="2" max="2" width="27.85546875" style="26" bestFit="1" customWidth="1"/>
    <col min="3" max="3" width="10.7109375" style="26" bestFit="1" customWidth="1"/>
    <col min="4" max="4" width="20.42578125" style="26" customWidth="1"/>
    <col min="5" max="5" width="14.42578125" style="25" bestFit="1" customWidth="1"/>
    <col min="6" max="16384" width="9.140625" style="25"/>
  </cols>
  <sheetData>
    <row r="1" spans="1:5" ht="12.75" x14ac:dyDescent="0.2">
      <c r="A1" t="s">
        <v>95</v>
      </c>
      <c r="B1" t="s">
        <v>96</v>
      </c>
      <c r="C1" t="s">
        <v>97</v>
      </c>
      <c r="D1" s="14">
        <v>103661300.02</v>
      </c>
      <c r="E1" s="29"/>
    </row>
    <row r="2" spans="1:5" ht="12.75" x14ac:dyDescent="0.2">
      <c r="A2" t="s">
        <v>95</v>
      </c>
      <c r="B2" t="s">
        <v>96</v>
      </c>
      <c r="C2" t="s">
        <v>98</v>
      </c>
      <c r="D2" s="14">
        <v>25777931.370000001</v>
      </c>
      <c r="E2" s="29"/>
    </row>
    <row r="3" spans="1:5" ht="12.75" x14ac:dyDescent="0.2">
      <c r="A3" t="s">
        <v>95</v>
      </c>
      <c r="B3" t="s">
        <v>96</v>
      </c>
      <c r="C3" t="s">
        <v>99</v>
      </c>
      <c r="D3" s="14">
        <v>18913253.5</v>
      </c>
      <c r="E3" s="30">
        <f>SUM(D1:D3)</f>
        <v>148352484.88999999</v>
      </c>
    </row>
    <row r="4" spans="1:5" ht="12.75" x14ac:dyDescent="0.2">
      <c r="A4" t="s">
        <v>95</v>
      </c>
      <c r="B4" t="s">
        <v>96</v>
      </c>
      <c r="C4" t="s">
        <v>100</v>
      </c>
      <c r="D4" s="14">
        <v>70229.33</v>
      </c>
      <c r="E4" s="30"/>
    </row>
    <row r="5" spans="1:5" ht="12.75" x14ac:dyDescent="0.2">
      <c r="A5" t="s">
        <v>95</v>
      </c>
      <c r="B5" t="s">
        <v>96</v>
      </c>
      <c r="C5" t="s">
        <v>101</v>
      </c>
      <c r="D5" s="14">
        <v>6156627.2699999996</v>
      </c>
      <c r="E5" s="30"/>
    </row>
    <row r="6" spans="1:5" ht="12.75" x14ac:dyDescent="0.2">
      <c r="A6" t="s">
        <v>95</v>
      </c>
      <c r="B6" t="s">
        <v>96</v>
      </c>
      <c r="C6" t="s">
        <v>102</v>
      </c>
      <c r="D6" s="14">
        <v>740298.96</v>
      </c>
      <c r="E6" s="29"/>
    </row>
    <row r="7" spans="1:5" ht="12.75" x14ac:dyDescent="0.2">
      <c r="A7" t="s">
        <v>95</v>
      </c>
      <c r="B7" t="s">
        <v>96</v>
      </c>
      <c r="C7" t="s">
        <v>103</v>
      </c>
      <c r="D7" s="14">
        <v>6774130.8300000001</v>
      </c>
      <c r="E7" s="29"/>
    </row>
    <row r="8" spans="1:5" ht="12.75" x14ac:dyDescent="0.2">
      <c r="A8" t="s">
        <v>95</v>
      </c>
      <c r="B8" t="s">
        <v>96</v>
      </c>
      <c r="C8" t="s">
        <v>104</v>
      </c>
      <c r="D8" s="14">
        <v>123959.8</v>
      </c>
      <c r="E8" s="29"/>
    </row>
    <row r="9" spans="1:5" ht="12.75" x14ac:dyDescent="0.2">
      <c r="A9" t="s">
        <v>95</v>
      </c>
      <c r="B9" t="s">
        <v>96</v>
      </c>
      <c r="C9" t="s">
        <v>105</v>
      </c>
      <c r="D9" s="14">
        <v>109503.55</v>
      </c>
      <c r="E9" s="29"/>
    </row>
    <row r="10" spans="1:5" ht="12.75" x14ac:dyDescent="0.2">
      <c r="A10" t="s">
        <v>95</v>
      </c>
      <c r="B10" t="s">
        <v>96</v>
      </c>
      <c r="C10" t="s">
        <v>106</v>
      </c>
      <c r="D10" s="14">
        <v>1782251.64</v>
      </c>
      <c r="E10" s="29"/>
    </row>
    <row r="11" spans="1:5" ht="12.75" x14ac:dyDescent="0.2">
      <c r="A11" t="s">
        <v>95</v>
      </c>
      <c r="B11" t="s">
        <v>96</v>
      </c>
      <c r="C11" t="s">
        <v>112</v>
      </c>
      <c r="D11" s="14">
        <v>1548559.28</v>
      </c>
      <c r="E11" s="29"/>
    </row>
    <row r="12" spans="1:5" ht="12.75" x14ac:dyDescent="0.2">
      <c r="A12" t="s">
        <v>95</v>
      </c>
      <c r="B12" t="s">
        <v>96</v>
      </c>
      <c r="C12" t="s">
        <v>107</v>
      </c>
      <c r="D12" s="14">
        <v>152221.81</v>
      </c>
      <c r="E12" s="29"/>
    </row>
    <row r="13" spans="1:5" ht="12.75" x14ac:dyDescent="0.2">
      <c r="A13" t="s">
        <v>95</v>
      </c>
      <c r="B13" t="s">
        <v>96</v>
      </c>
      <c r="C13" t="s">
        <v>108</v>
      </c>
      <c r="D13" s="14">
        <v>597004.53</v>
      </c>
      <c r="E13" s="29"/>
    </row>
    <row r="14" spans="1:5" ht="12.75" x14ac:dyDescent="0.2">
      <c r="A14" t="s">
        <v>95</v>
      </c>
      <c r="B14" t="s">
        <v>96</v>
      </c>
      <c r="C14" t="s">
        <v>113</v>
      </c>
      <c r="D14" s="14">
        <v>93276.36</v>
      </c>
      <c r="E14" s="29"/>
    </row>
    <row r="15" spans="1:5" ht="12.75" x14ac:dyDescent="0.2">
      <c r="A15" t="s">
        <v>95</v>
      </c>
      <c r="B15" t="s">
        <v>96</v>
      </c>
      <c r="C15" t="s">
        <v>114</v>
      </c>
      <c r="D15" s="14">
        <v>199575.29</v>
      </c>
      <c r="E15" s="29"/>
    </row>
    <row r="16" spans="1:5" ht="12.75" x14ac:dyDescent="0.2">
      <c r="A16" t="s">
        <v>95</v>
      </c>
      <c r="B16" t="s">
        <v>96</v>
      </c>
      <c r="C16" t="s">
        <v>115</v>
      </c>
      <c r="D16" s="14">
        <v>394095.89</v>
      </c>
      <c r="E16" s="29"/>
    </row>
    <row r="17" spans="1:5" ht="12.75" x14ac:dyDescent="0.2">
      <c r="A17" t="s">
        <v>95</v>
      </c>
      <c r="B17" t="s">
        <v>96</v>
      </c>
      <c r="C17" t="s">
        <v>116</v>
      </c>
      <c r="D17" s="14">
        <v>1098032.92</v>
      </c>
      <c r="E17" s="29"/>
    </row>
    <row r="18" spans="1:5" ht="12.75" x14ac:dyDescent="0.2">
      <c r="A18" t="s">
        <v>95</v>
      </c>
      <c r="B18" t="s">
        <v>96</v>
      </c>
      <c r="C18" t="s">
        <v>117</v>
      </c>
      <c r="D18" s="14">
        <v>3965713.03</v>
      </c>
      <c r="E18" s="29"/>
    </row>
    <row r="19" spans="1:5" ht="12.75" x14ac:dyDescent="0.2">
      <c r="A19" t="s">
        <v>95</v>
      </c>
      <c r="B19" t="s">
        <v>96</v>
      </c>
      <c r="C19" t="s">
        <v>118</v>
      </c>
      <c r="D19" s="14">
        <v>1936</v>
      </c>
      <c r="E19" s="29"/>
    </row>
    <row r="20" spans="1:5" ht="12.75" x14ac:dyDescent="0.2">
      <c r="A20" t="s">
        <v>95</v>
      </c>
      <c r="B20" t="s">
        <v>96</v>
      </c>
      <c r="C20" t="s">
        <v>119</v>
      </c>
      <c r="D20" s="14">
        <v>2503033.3199999998</v>
      </c>
      <c r="E20" s="29"/>
    </row>
    <row r="21" spans="1:5" ht="12.75" x14ac:dyDescent="0.2">
      <c r="A21" t="s">
        <v>95</v>
      </c>
      <c r="B21" t="s">
        <v>96</v>
      </c>
      <c r="C21" t="s">
        <v>120</v>
      </c>
      <c r="D21" s="14">
        <v>232235.74</v>
      </c>
      <c r="E21" s="29"/>
    </row>
    <row r="22" spans="1:5" ht="12.75" x14ac:dyDescent="0.2">
      <c r="A22" t="s">
        <v>95</v>
      </c>
      <c r="B22" t="s">
        <v>96</v>
      </c>
      <c r="C22" t="s">
        <v>143</v>
      </c>
      <c r="D22" s="14">
        <v>0</v>
      </c>
      <c r="E22" s="29"/>
    </row>
    <row r="23" spans="1:5" ht="12.75" x14ac:dyDescent="0.2">
      <c r="A23" t="s">
        <v>95</v>
      </c>
      <c r="B23" t="s">
        <v>96</v>
      </c>
      <c r="C23" t="s">
        <v>121</v>
      </c>
      <c r="D23" s="14">
        <v>11685.38</v>
      </c>
      <c r="E23" s="29"/>
    </row>
    <row r="24" spans="1:5" ht="12.75" x14ac:dyDescent="0.2">
      <c r="A24" t="s">
        <v>95</v>
      </c>
      <c r="B24" t="s">
        <v>96</v>
      </c>
      <c r="C24" t="s">
        <v>123</v>
      </c>
      <c r="D24" s="14">
        <v>21868.51</v>
      </c>
      <c r="E24" s="29"/>
    </row>
    <row r="25" spans="1:5" ht="12.75" x14ac:dyDescent="0.2">
      <c r="A25" t="s">
        <v>95</v>
      </c>
      <c r="B25" t="s">
        <v>96</v>
      </c>
      <c r="C25" t="s">
        <v>122</v>
      </c>
      <c r="D25" s="14">
        <v>229493.03</v>
      </c>
      <c r="E25" s="29"/>
    </row>
    <row r="26" spans="1:5" ht="12.75" x14ac:dyDescent="0.2">
      <c r="A26" t="s">
        <v>95</v>
      </c>
      <c r="B26" t="s">
        <v>96</v>
      </c>
      <c r="C26" t="s">
        <v>109</v>
      </c>
      <c r="D26" s="14">
        <f>7983034.65-143.9</f>
        <v>7982890.75</v>
      </c>
      <c r="E26" s="30">
        <f>SUM(D4:D26)</f>
        <v>34788623.219999999</v>
      </c>
    </row>
    <row r="27" spans="1:5" ht="12.75" x14ac:dyDescent="0.2">
      <c r="A27" t="s">
        <v>95</v>
      </c>
      <c r="B27" t="s">
        <v>96</v>
      </c>
      <c r="C27" t="s">
        <v>125</v>
      </c>
      <c r="D27" s="14">
        <v>35831.730000000003</v>
      </c>
      <c r="E27" s="29"/>
    </row>
    <row r="28" spans="1:5" ht="12.75" x14ac:dyDescent="0.2">
      <c r="A28" t="s">
        <v>95</v>
      </c>
      <c r="B28" t="s">
        <v>96</v>
      </c>
      <c r="C28" t="s">
        <v>124</v>
      </c>
      <c r="D28" s="14">
        <v>254799.11</v>
      </c>
      <c r="E28" s="30">
        <f>SUM(D27:D28)</f>
        <v>290630.83999999997</v>
      </c>
    </row>
    <row r="29" spans="1:5" ht="12.75" x14ac:dyDescent="0.2">
      <c r="A29" t="s">
        <v>95</v>
      </c>
      <c r="B29" t="s">
        <v>96</v>
      </c>
      <c r="C29" t="s">
        <v>110</v>
      </c>
      <c r="D29" s="14">
        <v>148007563.34999999</v>
      </c>
      <c r="E29" s="30"/>
    </row>
    <row r="30" spans="1:5" ht="12.75" x14ac:dyDescent="0.2">
      <c r="A30" t="s">
        <v>95</v>
      </c>
      <c r="B30" t="s">
        <v>96</v>
      </c>
      <c r="C30" t="s">
        <v>111</v>
      </c>
      <c r="D30" s="14">
        <v>33963031.060000002</v>
      </c>
      <c r="E30" s="30"/>
    </row>
    <row r="31" spans="1:5" ht="12.75" x14ac:dyDescent="0.2">
      <c r="A31" t="s">
        <v>95</v>
      </c>
      <c r="B31" t="s">
        <v>96</v>
      </c>
      <c r="C31" t="s">
        <v>136</v>
      </c>
      <c r="D31" s="14">
        <v>760000</v>
      </c>
      <c r="E31" s="30">
        <f>SUM(D29:D31)</f>
        <v>182730594.41</v>
      </c>
    </row>
    <row r="32" spans="1:5" x14ac:dyDescent="0.2">
      <c r="A32" s="27"/>
      <c r="B32" s="27"/>
      <c r="C32" s="27"/>
      <c r="D32" s="28"/>
      <c r="E32" s="29"/>
    </row>
    <row r="33" spans="1:5" x14ac:dyDescent="0.2">
      <c r="A33" s="27"/>
      <c r="B33" s="27"/>
      <c r="C33" s="27"/>
      <c r="D33" s="28"/>
      <c r="E33" s="29"/>
    </row>
    <row r="34" spans="1:5" x14ac:dyDescent="0.2">
      <c r="A34" s="27"/>
      <c r="B34" s="27"/>
      <c r="C34" s="27"/>
      <c r="D34" s="28"/>
      <c r="E34" s="29"/>
    </row>
    <row r="35" spans="1:5" x14ac:dyDescent="0.2">
      <c r="A35" s="27"/>
      <c r="B35" s="27"/>
      <c r="C35" s="27"/>
      <c r="D35" s="28"/>
      <c r="E35" s="29"/>
    </row>
    <row r="36" spans="1:5" x14ac:dyDescent="0.2">
      <c r="A36" s="27"/>
      <c r="B36" s="27"/>
      <c r="C36" s="27"/>
      <c r="D36" s="28"/>
      <c r="E36" s="29"/>
    </row>
    <row r="37" spans="1:5" x14ac:dyDescent="0.2">
      <c r="A37" s="27"/>
      <c r="B37" s="27"/>
      <c r="C37" s="27"/>
      <c r="D37" s="28"/>
      <c r="E37" s="29"/>
    </row>
    <row r="38" spans="1:5" x14ac:dyDescent="0.2">
      <c r="A38" s="27"/>
      <c r="B38" s="27"/>
      <c r="C38" s="27"/>
      <c r="D38" s="28"/>
      <c r="E38" s="30"/>
    </row>
    <row r="39" spans="1:5" x14ac:dyDescent="0.2">
      <c r="A39" s="27"/>
      <c r="B39" s="27"/>
      <c r="C39" s="27"/>
      <c r="D39" s="28"/>
      <c r="E39" s="29"/>
    </row>
    <row r="40" spans="1:5" x14ac:dyDescent="0.2">
      <c r="A40" s="27"/>
      <c r="B40" s="27"/>
      <c r="C40" s="27"/>
      <c r="D40" s="28"/>
      <c r="E40" s="29"/>
    </row>
    <row r="41" spans="1:5" x14ac:dyDescent="0.2">
      <c r="A41" s="27"/>
      <c r="B41" s="27"/>
      <c r="C41" s="27"/>
      <c r="D41" s="28"/>
      <c r="E41" s="30"/>
    </row>
    <row r="42" spans="1:5" x14ac:dyDescent="0.2">
      <c r="A42" s="27"/>
      <c r="B42" s="27"/>
      <c r="C42" s="27"/>
      <c r="D42" s="28"/>
      <c r="E42" s="29"/>
    </row>
    <row r="43" spans="1:5" x14ac:dyDescent="0.2">
      <c r="A43" s="27"/>
      <c r="B43" s="27"/>
      <c r="C43" s="27"/>
      <c r="D43" s="28"/>
      <c r="E43" s="29"/>
    </row>
    <row r="44" spans="1:5" x14ac:dyDescent="0.2">
      <c r="A44" s="27"/>
      <c r="B44" s="27"/>
      <c r="C44" s="27"/>
      <c r="D44" s="28"/>
      <c r="E44" s="30"/>
    </row>
    <row r="45" spans="1:5" x14ac:dyDescent="0.2">
      <c r="A45" s="27"/>
      <c r="B45" s="27"/>
      <c r="C45" s="27"/>
      <c r="D45" s="28"/>
      <c r="E45" s="29"/>
    </row>
    <row r="46" spans="1:5" x14ac:dyDescent="0.2">
      <c r="A46" s="27"/>
      <c r="B46" s="27"/>
      <c r="C46" s="27"/>
      <c r="D46" s="28"/>
      <c r="E46" s="30"/>
    </row>
    <row r="47" spans="1:5" x14ac:dyDescent="0.2">
      <c r="A47" s="27"/>
      <c r="B47" s="27"/>
      <c r="C47" s="27"/>
      <c r="D47" s="28"/>
      <c r="E47" s="30"/>
    </row>
    <row r="48" spans="1:5" x14ac:dyDescent="0.2">
      <c r="A48" s="27"/>
      <c r="B48" s="27"/>
      <c r="C48" s="27"/>
      <c r="D48" s="28"/>
      <c r="E48" s="29"/>
    </row>
    <row r="49" spans="1:5" x14ac:dyDescent="0.2">
      <c r="A49" s="27"/>
      <c r="B49" s="27"/>
      <c r="C49" s="27"/>
      <c r="D49" s="28"/>
      <c r="E49" s="30"/>
    </row>
    <row r="50" spans="1:5" x14ac:dyDescent="0.2">
      <c r="A50" s="27"/>
      <c r="B50" s="27"/>
      <c r="C50" s="27"/>
      <c r="D50" s="28"/>
      <c r="E50" s="31"/>
    </row>
    <row r="51" spans="1:5" x14ac:dyDescent="0.2">
      <c r="A51" s="27"/>
      <c r="B51" s="27"/>
      <c r="C51" s="27"/>
      <c r="D51" s="28"/>
      <c r="E51" s="30"/>
    </row>
    <row r="52" spans="1:5" x14ac:dyDescent="0.2">
      <c r="A52" s="32"/>
      <c r="B52" s="32"/>
      <c r="C52" s="32"/>
      <c r="D52" s="32"/>
      <c r="E52" s="31"/>
    </row>
    <row r="53" spans="1:5" x14ac:dyDescent="0.2">
      <c r="A53" s="32"/>
      <c r="B53" s="32"/>
      <c r="C53" s="32"/>
      <c r="D53" s="32"/>
      <c r="E53" s="29"/>
    </row>
    <row r="54" spans="1:5" x14ac:dyDescent="0.2">
      <c r="A54" s="32"/>
      <c r="B54" s="32"/>
      <c r="C54" s="32"/>
      <c r="D54" s="32"/>
      <c r="E54" s="2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E34" sqref="E3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131</v>
      </c>
      <c r="C7" s="51"/>
    </row>
    <row r="8" spans="1:7" x14ac:dyDescent="0.2">
      <c r="A8" s="1" t="s">
        <v>34</v>
      </c>
      <c r="B8" s="52">
        <v>45342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Fev'!D1</f>
        <v>101022064.86</v>
      </c>
    </row>
    <row r="14" spans="1:7" x14ac:dyDescent="0.2">
      <c r="A14" s="1" t="s">
        <v>38</v>
      </c>
      <c r="B14" s="4" t="s">
        <v>1</v>
      </c>
      <c r="C14" s="9">
        <f>'TesGer - Fev'!D2</f>
        <v>25653563.190000001</v>
      </c>
    </row>
    <row r="15" spans="1:7" x14ac:dyDescent="0.2">
      <c r="A15" s="1" t="s">
        <v>39</v>
      </c>
      <c r="B15" s="4" t="s">
        <v>83</v>
      </c>
      <c r="C15" s="9">
        <f>'TesGer - Fev'!D3</f>
        <v>18515337.280000001</v>
      </c>
    </row>
    <row r="16" spans="1:7" ht="51" x14ac:dyDescent="0.2">
      <c r="A16" s="5" t="s">
        <v>40</v>
      </c>
      <c r="B16" s="4" t="s">
        <v>91</v>
      </c>
      <c r="C16" s="42">
        <v>34373.14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145225338.46999997</v>
      </c>
      <c r="D17" s="18">
        <f>'TesGer - Fev'!E3</f>
        <v>145190965.32999998</v>
      </c>
      <c r="E17" s="17">
        <f>+D17-C17</f>
        <v>-34373.139999985695</v>
      </c>
      <c r="F17" s="19">
        <v>145190965.33000001</v>
      </c>
      <c r="G17" s="19">
        <f>+C17-F17</f>
        <v>34373.139999955893</v>
      </c>
      <c r="H17" s="24"/>
    </row>
    <row r="18" spans="1:11" x14ac:dyDescent="0.2">
      <c r="E18" s="43" t="s">
        <v>132</v>
      </c>
      <c r="H18" s="17"/>
      <c r="I18" s="17"/>
      <c r="K18" s="23"/>
    </row>
    <row r="19" spans="1:11" x14ac:dyDescent="0.2">
      <c r="A19" s="3" t="s">
        <v>68</v>
      </c>
      <c r="H19" s="17"/>
      <c r="I19" s="17"/>
      <c r="K19" s="23"/>
    </row>
    <row r="21" spans="1:11" x14ac:dyDescent="0.2">
      <c r="A21" s="2" t="s">
        <v>35</v>
      </c>
      <c r="B21" s="2" t="s">
        <v>36</v>
      </c>
      <c r="C21" s="10" t="s">
        <v>90</v>
      </c>
    </row>
    <row r="22" spans="1:11" x14ac:dyDescent="0.2">
      <c r="A22" s="1" t="s">
        <v>37</v>
      </c>
      <c r="B22" s="1" t="s">
        <v>2</v>
      </c>
      <c r="C22" s="8">
        <f>'TesGer - Fev'!D4</f>
        <v>189610.27</v>
      </c>
      <c r="D22" s="18"/>
    </row>
    <row r="23" spans="1:11" x14ac:dyDescent="0.2">
      <c r="A23" s="1" t="s">
        <v>38</v>
      </c>
      <c r="B23" s="1" t="s">
        <v>3</v>
      </c>
      <c r="C23" s="8">
        <f>'TesGer - Fev'!D5</f>
        <v>7002265.7000000002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Fev'!D6</f>
        <v>667903.74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Fev'!D7</f>
        <v>5743515.9699999997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Fev'!D8</f>
        <v>59252.51</v>
      </c>
      <c r="E26" s="18"/>
    </row>
    <row r="27" spans="1:11" x14ac:dyDescent="0.2">
      <c r="A27" s="1" t="s">
        <v>42</v>
      </c>
      <c r="B27" s="1" t="s">
        <v>64</v>
      </c>
      <c r="C27" s="8">
        <f>'TesGer - Fev'!D9</f>
        <v>8215.7900000000009</v>
      </c>
    </row>
    <row r="28" spans="1:11" x14ac:dyDescent="0.2">
      <c r="A28" s="1" t="s">
        <v>43</v>
      </c>
      <c r="B28" s="1" t="s">
        <v>7</v>
      </c>
      <c r="C28" s="8">
        <f>'TesGer - Fev'!D10</f>
        <v>729434.92</v>
      </c>
    </row>
    <row r="29" spans="1:11" x14ac:dyDescent="0.2">
      <c r="A29" s="1" t="s">
        <v>44</v>
      </c>
      <c r="B29" s="1" t="s">
        <v>8</v>
      </c>
      <c r="C29" s="8">
        <f>'TesGer - Fev'!D11</f>
        <v>1962517.76</v>
      </c>
    </row>
    <row r="30" spans="1:11" x14ac:dyDescent="0.2">
      <c r="A30" s="1" t="s">
        <v>45</v>
      </c>
      <c r="B30" s="1" t="s">
        <v>9</v>
      </c>
      <c r="C30" s="8">
        <f>'TesGer - Fev'!D12</f>
        <v>65479.38</v>
      </c>
    </row>
    <row r="31" spans="1:11" x14ac:dyDescent="0.2">
      <c r="A31" s="1" t="s">
        <v>46</v>
      </c>
      <c r="B31" s="1" t="s">
        <v>10</v>
      </c>
      <c r="C31" s="8">
        <f>'TesGer - Fev'!D13</f>
        <v>604195.13</v>
      </c>
    </row>
    <row r="32" spans="1:11" x14ac:dyDescent="0.2">
      <c r="A32" s="1" t="s">
        <v>47</v>
      </c>
      <c r="B32" s="1" t="s">
        <v>11</v>
      </c>
      <c r="C32" s="8">
        <f>'TesGer - Fev'!D14</f>
        <v>85072.13</v>
      </c>
    </row>
    <row r="33" spans="1:7" x14ac:dyDescent="0.2">
      <c r="A33" s="1" t="s">
        <v>48</v>
      </c>
      <c r="B33" s="1" t="s">
        <v>12</v>
      </c>
      <c r="C33" s="8">
        <f>'TesGer - Fev'!D15</f>
        <v>17680.490000000002</v>
      </c>
    </row>
    <row r="34" spans="1:7" ht="63.75" x14ac:dyDescent="0.2">
      <c r="A34" s="5" t="s">
        <v>49</v>
      </c>
      <c r="B34" s="6" t="s">
        <v>92</v>
      </c>
      <c r="C34" s="8">
        <f>'TesGer - Fev'!D16</f>
        <v>179719.85</v>
      </c>
    </row>
    <row r="35" spans="1:7" x14ac:dyDescent="0.2">
      <c r="A35" s="1" t="s">
        <v>50</v>
      </c>
      <c r="B35" s="1" t="s">
        <v>13</v>
      </c>
      <c r="C35" s="8">
        <f>'TesGer - Fev'!D17</f>
        <v>915973.45</v>
      </c>
    </row>
    <row r="36" spans="1:7" x14ac:dyDescent="0.2">
      <c r="A36" s="1" t="s">
        <v>51</v>
      </c>
      <c r="B36" s="1" t="s">
        <v>84</v>
      </c>
      <c r="C36" s="8">
        <f>'TesGer - Fev'!D18</f>
        <v>2781151.89</v>
      </c>
    </row>
    <row r="37" spans="1:7" x14ac:dyDescent="0.2">
      <c r="A37" s="1" t="s">
        <v>52</v>
      </c>
      <c r="B37" s="1" t="s">
        <v>14</v>
      </c>
      <c r="C37" s="8">
        <f>'TesGer - Fev'!D19</f>
        <v>0</v>
      </c>
    </row>
    <row r="38" spans="1:7" ht="25.5" x14ac:dyDescent="0.2">
      <c r="A38" s="5" t="s">
        <v>53</v>
      </c>
      <c r="B38" s="11" t="s">
        <v>65</v>
      </c>
      <c r="C38" s="8">
        <f>'TesGer - Fev'!D20</f>
        <v>1512786.82</v>
      </c>
    </row>
    <row r="39" spans="1:7" x14ac:dyDescent="0.2">
      <c r="A39" s="1" t="s">
        <v>54</v>
      </c>
      <c r="B39" s="1" t="s">
        <v>15</v>
      </c>
      <c r="C39" s="8">
        <f>'TesGer - Fev'!D21</f>
        <v>938.5</v>
      </c>
    </row>
    <row r="40" spans="1:7" x14ac:dyDescent="0.2">
      <c r="A40" s="1" t="s">
        <v>55</v>
      </c>
      <c r="B40" s="1" t="s">
        <v>16</v>
      </c>
      <c r="C40" s="8">
        <f>'TesGer - Fev'!D22</f>
        <v>0</v>
      </c>
    </row>
    <row r="41" spans="1:7" x14ac:dyDescent="0.2">
      <c r="A41" s="1" t="s">
        <v>56</v>
      </c>
      <c r="B41" s="1" t="s">
        <v>17</v>
      </c>
      <c r="C41" s="8">
        <f>'TesGer - Fev'!D23</f>
        <v>0</v>
      </c>
    </row>
    <row r="42" spans="1:7" x14ac:dyDescent="0.2">
      <c r="A42" s="1" t="s">
        <v>57</v>
      </c>
      <c r="B42" s="1" t="s">
        <v>18</v>
      </c>
      <c r="C42" s="8">
        <f>'TesGer - Fev'!D24</f>
        <v>0</v>
      </c>
    </row>
    <row r="43" spans="1:7" x14ac:dyDescent="0.2">
      <c r="A43" s="1" t="s">
        <v>58</v>
      </c>
      <c r="B43" s="1" t="s">
        <v>19</v>
      </c>
      <c r="C43" s="8">
        <f>'TesGer - Fev'!D25</f>
        <v>11067.34</v>
      </c>
    </row>
    <row r="44" spans="1:7" x14ac:dyDescent="0.2">
      <c r="A44" s="1" t="s">
        <v>59</v>
      </c>
      <c r="B44" s="1" t="s">
        <v>20</v>
      </c>
      <c r="C44" s="8">
        <f>'TesGer - Fev'!D26</f>
        <v>15248.31</v>
      </c>
    </row>
    <row r="45" spans="1:7" x14ac:dyDescent="0.2">
      <c r="A45" s="1" t="s">
        <v>60</v>
      </c>
      <c r="B45" s="1" t="s">
        <v>66</v>
      </c>
      <c r="C45" s="8">
        <f>'TesGer - Fev'!D27</f>
        <v>32947.31</v>
      </c>
    </row>
    <row r="46" spans="1:7" x14ac:dyDescent="0.2">
      <c r="A46" s="1" t="s">
        <v>61</v>
      </c>
      <c r="B46" s="1" t="s">
        <v>21</v>
      </c>
      <c r="C46" s="8">
        <f>'TesGer - Fev'!D28</f>
        <v>0</v>
      </c>
    </row>
    <row r="47" spans="1:7" x14ac:dyDescent="0.2">
      <c r="A47" s="1" t="s">
        <v>62</v>
      </c>
      <c r="B47" s="1" t="s">
        <v>22</v>
      </c>
      <c r="C47" s="8">
        <f>'TesGer - Fev'!D29</f>
        <v>6294299.3499999996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28879276.609999992</v>
      </c>
      <c r="D48" s="17">
        <f>'TesGer - Fev'!E29</f>
        <v>28879276.609999992</v>
      </c>
      <c r="E48" s="17">
        <f>+D48-C48</f>
        <v>0</v>
      </c>
      <c r="F48" s="19">
        <v>28879276.609999999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Fev'!D49</f>
        <v>0</v>
      </c>
    </row>
    <row r="54" spans="1:7" x14ac:dyDescent="0.2">
      <c r="A54" s="1" t="s">
        <v>38</v>
      </c>
      <c r="B54" s="1" t="s">
        <v>24</v>
      </c>
      <c r="C54" s="8">
        <f>'TesGer - Fev'!D50</f>
        <v>0</v>
      </c>
    </row>
    <row r="55" spans="1:7" x14ac:dyDescent="0.2">
      <c r="A55" s="1" t="s">
        <v>39</v>
      </c>
      <c r="B55" s="1" t="s">
        <v>63</v>
      </c>
      <c r="C55" s="8">
        <f>'TesGer - Fev'!D51</f>
        <v>0</v>
      </c>
    </row>
    <row r="56" spans="1:7" x14ac:dyDescent="0.2">
      <c r="A56" s="1" t="s">
        <v>40</v>
      </c>
      <c r="B56" s="1" t="s">
        <v>25</v>
      </c>
      <c r="C56" s="8">
        <f>'TesGer - Fev'!D52</f>
        <v>0</v>
      </c>
    </row>
    <row r="57" spans="1:7" x14ac:dyDescent="0.2">
      <c r="A57" s="1" t="s">
        <v>41</v>
      </c>
      <c r="B57" s="1" t="s">
        <v>26</v>
      </c>
      <c r="C57" s="8">
        <f>'TesGer - Fev'!D53</f>
        <v>0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0</v>
      </c>
      <c r="D58" s="17">
        <f>'TesGer - Fev'!E53</f>
        <v>0</v>
      </c>
      <c r="E58" s="17">
        <f>D58-C58</f>
        <v>0</v>
      </c>
      <c r="F58" s="19">
        <v>0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Fev'!D54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Fev'!E54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Fev'!D30</f>
        <v>143395172.28999999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Fev'!D31</f>
        <v>35180268.969999999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Fev'!D32</f>
        <v>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Fev'!D33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178575441.25999999</v>
      </c>
      <c r="D74" s="18">
        <f>'TesGer - Fev'!E33</f>
        <v>178575441.25999999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Fev'!E34</f>
        <v>352645683.19999993</v>
      </c>
      <c r="E84" s="17">
        <f>D84-C17-C48-C58-C65-C74-C83</f>
        <v>-34373.140000015497</v>
      </c>
    </row>
    <row r="85" spans="1:5" x14ac:dyDescent="0.2">
      <c r="A85" s="57"/>
      <c r="B85" s="57"/>
      <c r="C85" s="57"/>
      <c r="D85" s="2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134</v>
      </c>
      <c r="C7" s="51"/>
    </row>
    <row r="8" spans="1:7" x14ac:dyDescent="0.2">
      <c r="A8" s="1" t="s">
        <v>34</v>
      </c>
      <c r="B8" s="52">
        <v>45432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Abr'!D1</f>
        <v>99229028.230000004</v>
      </c>
    </row>
    <row r="14" spans="1:7" x14ac:dyDescent="0.2">
      <c r="A14" s="1" t="s">
        <v>38</v>
      </c>
      <c r="B14" s="4" t="s">
        <v>1</v>
      </c>
      <c r="C14" s="9">
        <f>'TesGer - Abr'!D2</f>
        <v>26408012.210000001</v>
      </c>
    </row>
    <row r="15" spans="1:7" x14ac:dyDescent="0.2">
      <c r="A15" s="1" t="s">
        <v>39</v>
      </c>
      <c r="B15" s="4" t="s">
        <v>83</v>
      </c>
      <c r="C15" s="9">
        <f>'TesGer - Abr'!D3</f>
        <v>18557764.100000001</v>
      </c>
    </row>
    <row r="16" spans="1:7" ht="51" x14ac:dyDescent="0.2">
      <c r="A16" s="5" t="s">
        <v>40</v>
      </c>
      <c r="B16" s="4" t="s">
        <v>91</v>
      </c>
      <c r="C16" s="42">
        <v>0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144194804.53999999</v>
      </c>
      <c r="D17" s="18">
        <f>'TesGer - Abr'!E3</f>
        <v>144194804.53999999</v>
      </c>
      <c r="E17" s="17">
        <f>+D17-C17</f>
        <v>0</v>
      </c>
      <c r="F17" s="19">
        <v>144194804.53999999</v>
      </c>
      <c r="G17" s="19">
        <f>+C17-F17</f>
        <v>0</v>
      </c>
      <c r="H17" s="24"/>
    </row>
    <row r="18" spans="1:11" x14ac:dyDescent="0.2">
      <c r="E18" s="43" t="s">
        <v>132</v>
      </c>
      <c r="H18" s="17"/>
      <c r="I18" s="17"/>
      <c r="K18" s="23"/>
    </row>
    <row r="19" spans="1:11" x14ac:dyDescent="0.2">
      <c r="A19" s="3" t="s">
        <v>68</v>
      </c>
      <c r="H19" s="17"/>
      <c r="I19" s="17"/>
      <c r="K19" s="23"/>
    </row>
    <row r="21" spans="1:11" x14ac:dyDescent="0.2">
      <c r="A21" s="2" t="s">
        <v>35</v>
      </c>
      <c r="B21" s="2" t="s">
        <v>36</v>
      </c>
      <c r="C21" s="10" t="s">
        <v>90</v>
      </c>
    </row>
    <row r="22" spans="1:11" x14ac:dyDescent="0.2">
      <c r="A22" s="1" t="s">
        <v>37</v>
      </c>
      <c r="B22" s="1" t="s">
        <v>2</v>
      </c>
      <c r="C22" s="8">
        <f>'TesGer - Abr'!D4</f>
        <v>60892.34</v>
      </c>
      <c r="D22" s="18"/>
    </row>
    <row r="23" spans="1:11" x14ac:dyDescent="0.2">
      <c r="A23" s="1" t="s">
        <v>38</v>
      </c>
      <c r="B23" s="1" t="s">
        <v>3</v>
      </c>
      <c r="C23" s="8">
        <f>'TesGer - Abr'!D5</f>
        <v>6045105.1299999999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Abr'!D6</f>
        <v>677821.5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Abr'!D7</f>
        <v>5817824.2000000002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Abr'!D8</f>
        <v>59296.63</v>
      </c>
      <c r="E26" s="18"/>
    </row>
    <row r="27" spans="1:11" x14ac:dyDescent="0.2">
      <c r="A27" s="1" t="s">
        <v>42</v>
      </c>
      <c r="B27" s="1" t="s">
        <v>64</v>
      </c>
      <c r="C27" s="8">
        <f>'TesGer - Abr'!D9</f>
        <v>10651.17</v>
      </c>
    </row>
    <row r="28" spans="1:11" x14ac:dyDescent="0.2">
      <c r="A28" s="1" t="s">
        <v>43</v>
      </c>
      <c r="B28" s="1" t="s">
        <v>7</v>
      </c>
      <c r="C28" s="8">
        <f>'TesGer - Abr'!D10</f>
        <v>876031</v>
      </c>
    </row>
    <row r="29" spans="1:11" x14ac:dyDescent="0.2">
      <c r="A29" s="1" t="s">
        <v>44</v>
      </c>
      <c r="B29" s="1" t="s">
        <v>8</v>
      </c>
      <c r="C29" s="8">
        <f>'TesGer - Abr'!D11</f>
        <v>1771255.81</v>
      </c>
    </row>
    <row r="30" spans="1:11" x14ac:dyDescent="0.2">
      <c r="A30" s="1" t="s">
        <v>45</v>
      </c>
      <c r="B30" s="1" t="s">
        <v>9</v>
      </c>
      <c r="C30" s="8">
        <f>'TesGer - Abr'!D12</f>
        <v>151704.07999999999</v>
      </c>
    </row>
    <row r="31" spans="1:11" x14ac:dyDescent="0.2">
      <c r="A31" s="1" t="s">
        <v>46</v>
      </c>
      <c r="B31" s="1" t="s">
        <v>10</v>
      </c>
      <c r="C31" s="8">
        <f>'TesGer - Abr'!D13</f>
        <v>902412.67</v>
      </c>
    </row>
    <row r="32" spans="1:11" x14ac:dyDescent="0.2">
      <c r="A32" s="1" t="s">
        <v>47</v>
      </c>
      <c r="B32" s="1" t="s">
        <v>11</v>
      </c>
      <c r="C32" s="8">
        <f>'TesGer - Abr'!D14</f>
        <v>96201.279999999999</v>
      </c>
    </row>
    <row r="33" spans="1:7" x14ac:dyDescent="0.2">
      <c r="A33" s="1" t="s">
        <v>48</v>
      </c>
      <c r="B33" s="1" t="s">
        <v>12</v>
      </c>
      <c r="C33" s="8">
        <f>'TesGer - Abr'!D15</f>
        <v>219298.08</v>
      </c>
    </row>
    <row r="34" spans="1:7" ht="63.75" x14ac:dyDescent="0.2">
      <c r="A34" s="5" t="s">
        <v>49</v>
      </c>
      <c r="B34" s="6" t="s">
        <v>92</v>
      </c>
      <c r="C34" s="8">
        <f>'TesGer - Abr'!D16</f>
        <v>813829.49</v>
      </c>
    </row>
    <row r="35" spans="1:7" x14ac:dyDescent="0.2">
      <c r="A35" s="1" t="s">
        <v>50</v>
      </c>
      <c r="B35" s="1" t="s">
        <v>13</v>
      </c>
      <c r="C35" s="8">
        <f>'TesGer - Abr'!D17</f>
        <v>499524.35</v>
      </c>
    </row>
    <row r="36" spans="1:7" x14ac:dyDescent="0.2">
      <c r="A36" s="1" t="s">
        <v>51</v>
      </c>
      <c r="B36" s="1" t="s">
        <v>84</v>
      </c>
      <c r="C36" s="8">
        <f>'TesGer - Abr'!D18</f>
        <v>2779778</v>
      </c>
    </row>
    <row r="37" spans="1:7" x14ac:dyDescent="0.2">
      <c r="A37" s="1" t="s">
        <v>52</v>
      </c>
      <c r="B37" s="1" t="s">
        <v>14</v>
      </c>
      <c r="C37" s="8">
        <f>'TesGer - Abr'!D19</f>
        <v>440</v>
      </c>
    </row>
    <row r="38" spans="1:7" ht="25.5" x14ac:dyDescent="0.2">
      <c r="A38" s="5" t="s">
        <v>53</v>
      </c>
      <c r="B38" s="11" t="s">
        <v>65</v>
      </c>
      <c r="C38" s="8">
        <f>'TesGer - Abr'!D20</f>
        <v>2138062.63</v>
      </c>
    </row>
    <row r="39" spans="1:7" x14ac:dyDescent="0.2">
      <c r="A39" s="1" t="s">
        <v>54</v>
      </c>
      <c r="B39" s="1" t="s">
        <v>15</v>
      </c>
      <c r="C39" s="8">
        <f>'TesGer - Abr'!D21</f>
        <v>42588.84</v>
      </c>
    </row>
    <row r="40" spans="1:7" x14ac:dyDescent="0.2">
      <c r="A40" s="1" t="s">
        <v>55</v>
      </c>
      <c r="B40" s="1" t="s">
        <v>16</v>
      </c>
      <c r="C40" s="8">
        <f>'TesGer - Abr'!D22</f>
        <v>0</v>
      </c>
    </row>
    <row r="41" spans="1:7" x14ac:dyDescent="0.2">
      <c r="A41" s="1" t="s">
        <v>56</v>
      </c>
      <c r="B41" s="1" t="s">
        <v>17</v>
      </c>
      <c r="C41" s="8">
        <f>'TesGer - Abr'!D23</f>
        <v>0</v>
      </c>
    </row>
    <row r="42" spans="1:7" x14ac:dyDescent="0.2">
      <c r="A42" s="1" t="s">
        <v>57</v>
      </c>
      <c r="B42" s="1" t="s">
        <v>18</v>
      </c>
      <c r="C42" s="8">
        <f>'TesGer - Abr'!D24</f>
        <v>0</v>
      </c>
    </row>
    <row r="43" spans="1:7" x14ac:dyDescent="0.2">
      <c r="A43" s="1" t="s">
        <v>58</v>
      </c>
      <c r="B43" s="1" t="s">
        <v>19</v>
      </c>
      <c r="C43" s="8">
        <f>'TesGer - Abr'!D25</f>
        <v>10535.48</v>
      </c>
    </row>
    <row r="44" spans="1:7" x14ac:dyDescent="0.2">
      <c r="A44" s="1" t="s">
        <v>59</v>
      </c>
      <c r="B44" s="1" t="s">
        <v>20</v>
      </c>
      <c r="C44" s="8">
        <f>'TesGer - Abr'!D26</f>
        <v>25081.64</v>
      </c>
    </row>
    <row r="45" spans="1:7" x14ac:dyDescent="0.2">
      <c r="A45" s="1" t="s">
        <v>60</v>
      </c>
      <c r="B45" s="1" t="s">
        <v>66</v>
      </c>
      <c r="C45" s="8">
        <f>'TesGer - Abr'!D27</f>
        <v>157982.39999999999</v>
      </c>
    </row>
    <row r="46" spans="1:7" x14ac:dyDescent="0.2">
      <c r="A46" s="1" t="s">
        <v>61</v>
      </c>
      <c r="B46" s="1" t="s">
        <v>21</v>
      </c>
      <c r="C46" s="8">
        <f>'TesGer - Abr'!D28</f>
        <v>0</v>
      </c>
    </row>
    <row r="47" spans="1:7" x14ac:dyDescent="0.2">
      <c r="A47" s="1" t="s">
        <v>62</v>
      </c>
      <c r="B47" s="1" t="s">
        <v>22</v>
      </c>
      <c r="C47" s="8">
        <f>'TesGer - Abr'!D29</f>
        <v>6162904.9100000001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29319221.629999999</v>
      </c>
      <c r="D48" s="17">
        <f>'TesGer - Abr'!E29</f>
        <v>29319221.629999999</v>
      </c>
      <c r="E48" s="17">
        <f>+D48-C48</f>
        <v>0</v>
      </c>
      <c r="F48" s="19">
        <v>29319221.629999999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Abr'!D30</f>
        <v>0</v>
      </c>
    </row>
    <row r="54" spans="1:7" x14ac:dyDescent="0.2">
      <c r="A54" s="1" t="s">
        <v>38</v>
      </c>
      <c r="B54" s="1" t="s">
        <v>24</v>
      </c>
      <c r="C54" s="8">
        <f>'TesGer - Abr'!D31</f>
        <v>0</v>
      </c>
    </row>
    <row r="55" spans="1:7" x14ac:dyDescent="0.2">
      <c r="A55" s="1" t="s">
        <v>39</v>
      </c>
      <c r="B55" s="1" t="s">
        <v>63</v>
      </c>
      <c r="C55" s="8">
        <f>'TesGer - Abr'!D32</f>
        <v>0</v>
      </c>
    </row>
    <row r="56" spans="1:7" x14ac:dyDescent="0.2">
      <c r="A56" s="1" t="s">
        <v>40</v>
      </c>
      <c r="B56" s="1" t="s">
        <v>25</v>
      </c>
      <c r="C56" s="8">
        <f>'TesGer - Abr'!D33</f>
        <v>0</v>
      </c>
    </row>
    <row r="57" spans="1:7" x14ac:dyDescent="0.2">
      <c r="A57" s="1" t="s">
        <v>41</v>
      </c>
      <c r="B57" s="1" t="s">
        <v>26</v>
      </c>
      <c r="C57" s="8">
        <f>'TesGer - Abr'!D34</f>
        <v>28460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28460</v>
      </c>
      <c r="D58" s="17">
        <f>'TesGer - Abr'!E34</f>
        <v>28460</v>
      </c>
      <c r="E58" s="17">
        <f>D58-C58</f>
        <v>0</v>
      </c>
      <c r="F58" s="19">
        <v>28460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Abr'!D59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Abr'!E59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Abr'!D35</f>
        <v>145080073.25999999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Abr'!D36</f>
        <v>32441973.82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Abr'!D37</f>
        <v>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Abr'!D38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177522047.07999998</v>
      </c>
      <c r="D74" s="18">
        <f>'TesGer - Abr'!E38</f>
        <v>177522047.07999998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Abr'!E39</f>
        <v>351064533.25</v>
      </c>
      <c r="E84" s="17">
        <f>D84-C17-C48-C58-C65-C74-C83</f>
        <v>2.9802322387695313E-8</v>
      </c>
    </row>
    <row r="85" spans="1:5" x14ac:dyDescent="0.2">
      <c r="A85" s="57"/>
      <c r="B85" s="57"/>
      <c r="C85" s="57"/>
      <c r="D85" s="22"/>
    </row>
  </sheetData>
  <mergeCells count="21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B11" sqref="B1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135</v>
      </c>
      <c r="C7" s="51"/>
    </row>
    <row r="8" spans="1:7" x14ac:dyDescent="0.2">
      <c r="A8" s="1" t="s">
        <v>34</v>
      </c>
      <c r="B8" s="52">
        <v>45463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Mai'!D1</f>
        <v>100440036.17</v>
      </c>
    </row>
    <row r="14" spans="1:7" x14ac:dyDescent="0.2">
      <c r="A14" s="1" t="s">
        <v>38</v>
      </c>
      <c r="B14" s="4" t="s">
        <v>1</v>
      </c>
      <c r="C14" s="9">
        <f>'TesGer - Mai'!D2</f>
        <v>25982865.920000002</v>
      </c>
    </row>
    <row r="15" spans="1:7" x14ac:dyDescent="0.2">
      <c r="A15" s="1" t="s">
        <v>39</v>
      </c>
      <c r="B15" s="4" t="s">
        <v>83</v>
      </c>
      <c r="C15" s="9">
        <f>'TesGer - Mai'!D3</f>
        <v>18506485.859999999</v>
      </c>
    </row>
    <row r="16" spans="1:7" ht="51" x14ac:dyDescent="0.2">
      <c r="A16" s="5" t="s">
        <v>40</v>
      </c>
      <c r="B16" s="4" t="s">
        <v>91</v>
      </c>
      <c r="C16" s="42">
        <v>18401.38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144947789.32999998</v>
      </c>
      <c r="D17" s="18">
        <f>'TesGer - Mai'!E3</f>
        <v>144929387.94999999</v>
      </c>
      <c r="E17" s="17">
        <f>+D17-C17</f>
        <v>-18401.379999995232</v>
      </c>
      <c r="F17" s="19">
        <v>144929387.94999999</v>
      </c>
      <c r="G17" s="19">
        <f>+C17-F17</f>
        <v>18401.379999995232</v>
      </c>
      <c r="H17" s="24"/>
    </row>
    <row r="18" spans="1:11" x14ac:dyDescent="0.2">
      <c r="E18" s="43"/>
      <c r="H18" s="17"/>
      <c r="I18" s="17"/>
      <c r="K18" s="23"/>
    </row>
    <row r="19" spans="1:11" x14ac:dyDescent="0.2">
      <c r="A19" s="3" t="s">
        <v>68</v>
      </c>
      <c r="H19" s="17"/>
      <c r="I19" s="17"/>
      <c r="K19" s="23"/>
    </row>
    <row r="21" spans="1:11" x14ac:dyDescent="0.2">
      <c r="A21" s="2" t="s">
        <v>35</v>
      </c>
      <c r="B21" s="2" t="s">
        <v>36</v>
      </c>
      <c r="C21" s="10" t="s">
        <v>90</v>
      </c>
    </row>
    <row r="22" spans="1:11" x14ac:dyDescent="0.2">
      <c r="A22" s="1" t="s">
        <v>37</v>
      </c>
      <c r="B22" s="1" t="s">
        <v>2</v>
      </c>
      <c r="C22" s="8">
        <f>'TesGer - Mai'!D4</f>
        <v>72484.12</v>
      </c>
      <c r="D22" s="18"/>
    </row>
    <row r="23" spans="1:11" x14ac:dyDescent="0.2">
      <c r="A23" s="1" t="s">
        <v>38</v>
      </c>
      <c r="B23" s="1" t="s">
        <v>3</v>
      </c>
      <c r="C23" s="8">
        <f>'TesGer - Mai'!D5</f>
        <v>5986414.6699999999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Mai'!D6</f>
        <v>699040.26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Mai'!D7</f>
        <v>7273328.2199999997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Mai'!D8</f>
        <v>188421.86</v>
      </c>
      <c r="E26" s="18"/>
    </row>
    <row r="27" spans="1:11" x14ac:dyDescent="0.2">
      <c r="A27" s="1" t="s">
        <v>42</v>
      </c>
      <c r="B27" s="1" t="s">
        <v>64</v>
      </c>
      <c r="C27" s="8">
        <f>'TesGer - Mai'!D9</f>
        <v>35718.18</v>
      </c>
    </row>
    <row r="28" spans="1:11" x14ac:dyDescent="0.2">
      <c r="A28" s="1" t="s">
        <v>43</v>
      </c>
      <c r="B28" s="1" t="s">
        <v>7</v>
      </c>
      <c r="C28" s="8">
        <f>'TesGer - Mai'!D10</f>
        <v>1736377.66</v>
      </c>
    </row>
    <row r="29" spans="1:11" x14ac:dyDescent="0.2">
      <c r="A29" s="1" t="s">
        <v>44</v>
      </c>
      <c r="B29" s="1" t="s">
        <v>8</v>
      </c>
      <c r="C29" s="8">
        <f>'TesGer - Mai'!D11</f>
        <v>1704606.86</v>
      </c>
    </row>
    <row r="30" spans="1:11" x14ac:dyDescent="0.2">
      <c r="A30" s="1" t="s">
        <v>45</v>
      </c>
      <c r="B30" s="1" t="s">
        <v>9</v>
      </c>
      <c r="C30" s="8">
        <f>'TesGer - Mai'!D12</f>
        <v>142145.1</v>
      </c>
    </row>
    <row r="31" spans="1:11" x14ac:dyDescent="0.2">
      <c r="A31" s="1" t="s">
        <v>46</v>
      </c>
      <c r="B31" s="1" t="s">
        <v>10</v>
      </c>
      <c r="C31" s="8">
        <f>'TesGer - Mai'!D13</f>
        <v>696837.02</v>
      </c>
    </row>
    <row r="32" spans="1:11" x14ac:dyDescent="0.2">
      <c r="A32" s="1" t="s">
        <v>47</v>
      </c>
      <c r="B32" s="1" t="s">
        <v>11</v>
      </c>
      <c r="C32" s="8">
        <f>'TesGer - Mai'!D14</f>
        <v>89346.84</v>
      </c>
    </row>
    <row r="33" spans="1:7" x14ac:dyDescent="0.2">
      <c r="A33" s="1" t="s">
        <v>48</v>
      </c>
      <c r="B33" s="1" t="s">
        <v>12</v>
      </c>
      <c r="C33" s="8">
        <f>'TesGer - Mai'!D15</f>
        <v>214535.36</v>
      </c>
    </row>
    <row r="34" spans="1:7" ht="63.75" x14ac:dyDescent="0.2">
      <c r="A34" s="5" t="s">
        <v>49</v>
      </c>
      <c r="B34" s="6" t="s">
        <v>92</v>
      </c>
      <c r="C34" s="8">
        <f>'TesGer - Mai'!D16</f>
        <v>341838.97</v>
      </c>
    </row>
    <row r="35" spans="1:7" x14ac:dyDescent="0.2">
      <c r="A35" s="1" t="s">
        <v>50</v>
      </c>
      <c r="B35" s="1" t="s">
        <v>13</v>
      </c>
      <c r="C35" s="8">
        <f>'TesGer - Mai'!D17</f>
        <v>1289105.45</v>
      </c>
    </row>
    <row r="36" spans="1:7" x14ac:dyDescent="0.2">
      <c r="A36" s="1" t="s">
        <v>51</v>
      </c>
      <c r="B36" s="1" t="s">
        <v>84</v>
      </c>
      <c r="C36" s="8">
        <f>'TesGer - Mai'!D18</f>
        <v>2749512.54</v>
      </c>
    </row>
    <row r="37" spans="1:7" x14ac:dyDescent="0.2">
      <c r="A37" s="1" t="s">
        <v>52</v>
      </c>
      <c r="B37" s="1" t="s">
        <v>14</v>
      </c>
      <c r="C37" s="8">
        <f>'TesGer - Mai'!D19</f>
        <v>0</v>
      </c>
    </row>
    <row r="38" spans="1:7" ht="25.5" x14ac:dyDescent="0.2">
      <c r="A38" s="5" t="s">
        <v>53</v>
      </c>
      <c r="B38" s="11" t="s">
        <v>65</v>
      </c>
      <c r="C38" s="8">
        <f>'TesGer - Mai'!D20</f>
        <v>2069195.98</v>
      </c>
    </row>
    <row r="39" spans="1:7" x14ac:dyDescent="0.2">
      <c r="A39" s="1" t="s">
        <v>54</v>
      </c>
      <c r="B39" s="1" t="s">
        <v>15</v>
      </c>
      <c r="C39" s="8">
        <f>'TesGer - Mai'!D21</f>
        <v>46048.28</v>
      </c>
    </row>
    <row r="40" spans="1:7" x14ac:dyDescent="0.2">
      <c r="A40" s="1" t="s">
        <v>55</v>
      </c>
      <c r="B40" s="1" t="s">
        <v>16</v>
      </c>
      <c r="C40" s="8">
        <f>'TesGer - Mai'!D22</f>
        <v>0</v>
      </c>
    </row>
    <row r="41" spans="1:7" x14ac:dyDescent="0.2">
      <c r="A41" s="1" t="s">
        <v>56</v>
      </c>
      <c r="B41" s="1" t="s">
        <v>17</v>
      </c>
      <c r="C41" s="8">
        <f>'TesGer - Mai'!D23</f>
        <v>0</v>
      </c>
    </row>
    <row r="42" spans="1:7" x14ac:dyDescent="0.2">
      <c r="A42" s="1" t="s">
        <v>57</v>
      </c>
      <c r="B42" s="1" t="s">
        <v>18</v>
      </c>
      <c r="C42" s="8">
        <f>'TesGer - Mai'!D24</f>
        <v>0</v>
      </c>
    </row>
    <row r="43" spans="1:7" x14ac:dyDescent="0.2">
      <c r="A43" s="1" t="s">
        <v>58</v>
      </c>
      <c r="B43" s="1" t="s">
        <v>19</v>
      </c>
      <c r="C43" s="8">
        <f>'TesGer - Mai'!D25</f>
        <v>15454.05</v>
      </c>
    </row>
    <row r="44" spans="1:7" x14ac:dyDescent="0.2">
      <c r="A44" s="1" t="s">
        <v>59</v>
      </c>
      <c r="B44" s="1" t="s">
        <v>20</v>
      </c>
      <c r="C44" s="8">
        <f>'TesGer - Mai'!D26</f>
        <v>6287.05</v>
      </c>
    </row>
    <row r="45" spans="1:7" x14ac:dyDescent="0.2">
      <c r="A45" s="1" t="s">
        <v>60</v>
      </c>
      <c r="B45" s="1" t="s">
        <v>66</v>
      </c>
      <c r="C45" s="8">
        <f>'TesGer - Mai'!D27</f>
        <v>125463.71</v>
      </c>
    </row>
    <row r="46" spans="1:7" x14ac:dyDescent="0.2">
      <c r="A46" s="1" t="s">
        <v>61</v>
      </c>
      <c r="B46" s="1" t="s">
        <v>21</v>
      </c>
      <c r="C46" s="8">
        <f>'TesGer - Mai'!D28</f>
        <v>0</v>
      </c>
    </row>
    <row r="47" spans="1:7" x14ac:dyDescent="0.2">
      <c r="A47" s="1" t="s">
        <v>62</v>
      </c>
      <c r="B47" s="1" t="s">
        <v>22</v>
      </c>
      <c r="C47" s="8">
        <f>'TesGer - Mai'!D29</f>
        <v>6843859.7400000002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32326021.920000002</v>
      </c>
      <c r="D48" s="17">
        <f>'TesGer - Mai'!E29</f>
        <v>32326021.920000002</v>
      </c>
      <c r="E48" s="17">
        <f>+D48-C48</f>
        <v>0</v>
      </c>
      <c r="F48" s="19">
        <v>32326021.920000002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Mai'!D30</f>
        <v>0</v>
      </c>
    </row>
    <row r="54" spans="1:7" x14ac:dyDescent="0.2">
      <c r="A54" s="1" t="s">
        <v>38</v>
      </c>
      <c r="B54" s="1" t="s">
        <v>24</v>
      </c>
      <c r="C54" s="8">
        <f>'TesGer - Mai'!D31</f>
        <v>0</v>
      </c>
    </row>
    <row r="55" spans="1:7" x14ac:dyDescent="0.2">
      <c r="A55" s="1" t="s">
        <v>39</v>
      </c>
      <c r="B55" s="1" t="s">
        <v>63</v>
      </c>
      <c r="C55" s="8">
        <f>'TesGer - Mai'!D32</f>
        <v>0</v>
      </c>
    </row>
    <row r="56" spans="1:7" x14ac:dyDescent="0.2">
      <c r="A56" s="1" t="s">
        <v>40</v>
      </c>
      <c r="B56" s="1" t="s">
        <v>25</v>
      </c>
      <c r="C56" s="8">
        <f>'TesGer - Mai'!D33</f>
        <v>0</v>
      </c>
    </row>
    <row r="57" spans="1:7" x14ac:dyDescent="0.2">
      <c r="A57" s="1" t="s">
        <v>41</v>
      </c>
      <c r="B57" s="1" t="s">
        <v>26</v>
      </c>
      <c r="C57" s="8">
        <f>'TesGer - Mai'!D34</f>
        <v>94379.68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94379.68</v>
      </c>
      <c r="D58" s="17">
        <f>'TesGer - Mai'!E34</f>
        <v>94379.68</v>
      </c>
      <c r="E58" s="17">
        <f>D58-C58</f>
        <v>0</v>
      </c>
      <c r="F58" s="19">
        <v>94379.68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Mai'!D59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Mai'!E59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Mai'!D35</f>
        <v>144808570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Mai'!D36</f>
        <v>31795899.989999998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Mai'!D37</f>
        <v>15000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Mai'!D38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176619469.99000001</v>
      </c>
      <c r="D74" s="18">
        <f>'TesGer - Mai'!E38</f>
        <v>176619469.99000001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Mai'!E39</f>
        <v>353969259.54000002</v>
      </c>
      <c r="E84" s="17">
        <f>D84-C17-C48-C58-C65-C74-C83</f>
        <v>-18401.379999995232</v>
      </c>
    </row>
    <row r="85" spans="1:5" x14ac:dyDescent="0.2">
      <c r="A85" s="57"/>
      <c r="B85" s="57"/>
      <c r="C85" s="57"/>
      <c r="D85" s="2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A14" sqref="A1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133</v>
      </c>
      <c r="C7" s="51"/>
    </row>
    <row r="8" spans="1:7" x14ac:dyDescent="0.2">
      <c r="A8" s="1" t="s">
        <v>34</v>
      </c>
      <c r="B8" s="52">
        <v>45399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Mar'!D1</f>
        <v>103153160.40000001</v>
      </c>
    </row>
    <row r="14" spans="1:7" x14ac:dyDescent="0.2">
      <c r="A14" s="1" t="s">
        <v>38</v>
      </c>
      <c r="B14" s="4" t="s">
        <v>1</v>
      </c>
      <c r="C14" s="9">
        <f>'TesGer - Mar'!D2</f>
        <v>25521564.379999999</v>
      </c>
    </row>
    <row r="15" spans="1:7" x14ac:dyDescent="0.2">
      <c r="A15" s="1" t="s">
        <v>39</v>
      </c>
      <c r="B15" s="4" t="s">
        <v>83</v>
      </c>
      <c r="C15" s="9">
        <f>'TesGer - Mar'!D3</f>
        <v>18734615.899999999</v>
      </c>
    </row>
    <row r="16" spans="1:7" ht="51" x14ac:dyDescent="0.2">
      <c r="A16" s="5" t="s">
        <v>40</v>
      </c>
      <c r="B16" s="4" t="s">
        <v>91</v>
      </c>
      <c r="C16" s="42"/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147409340.68000001</v>
      </c>
      <c r="D17" s="18">
        <f>'TesGer - Mar'!E3</f>
        <v>147409340.68000001</v>
      </c>
      <c r="E17" s="17">
        <f>+D17-C17</f>
        <v>0</v>
      </c>
      <c r="F17" s="19">
        <v>147409340.68000001</v>
      </c>
      <c r="G17" s="19">
        <f>+C17-F17</f>
        <v>0</v>
      </c>
      <c r="H17" s="24"/>
    </row>
    <row r="18" spans="1:11" x14ac:dyDescent="0.2">
      <c r="E18" s="43" t="s">
        <v>132</v>
      </c>
      <c r="H18" s="17"/>
      <c r="I18" s="17"/>
      <c r="K18" s="23"/>
    </row>
    <row r="19" spans="1:11" x14ac:dyDescent="0.2">
      <c r="A19" s="3" t="s">
        <v>68</v>
      </c>
      <c r="H19" s="17"/>
      <c r="I19" s="17"/>
      <c r="K19" s="23"/>
    </row>
    <row r="21" spans="1:11" x14ac:dyDescent="0.2">
      <c r="A21" s="2" t="s">
        <v>35</v>
      </c>
      <c r="B21" s="2" t="s">
        <v>36</v>
      </c>
      <c r="C21" s="10" t="s">
        <v>90</v>
      </c>
    </row>
    <row r="22" spans="1:11" x14ac:dyDescent="0.2">
      <c r="A22" s="1" t="s">
        <v>37</v>
      </c>
      <c r="B22" s="1" t="s">
        <v>2</v>
      </c>
      <c r="C22" s="8">
        <f>'TesGer - Mar'!D4</f>
        <v>171766.57</v>
      </c>
      <c r="D22" s="18"/>
    </row>
    <row r="23" spans="1:11" x14ac:dyDescent="0.2">
      <c r="A23" s="1" t="s">
        <v>38</v>
      </c>
      <c r="B23" s="1" t="s">
        <v>3</v>
      </c>
      <c r="C23" s="8">
        <f>'TesGer - Mar'!D5</f>
        <v>6018591.5099999998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Mar'!D6</f>
        <v>679000.32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Mar'!D7</f>
        <v>6077246.1600000001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Mar'!D8</f>
        <v>80244.88</v>
      </c>
      <c r="E26" s="18"/>
    </row>
    <row r="27" spans="1:11" x14ac:dyDescent="0.2">
      <c r="A27" s="1" t="s">
        <v>42</v>
      </c>
      <c r="B27" s="1" t="s">
        <v>64</v>
      </c>
      <c r="C27" s="8">
        <f>'TesGer - Mar'!D9</f>
        <v>23139.43</v>
      </c>
    </row>
    <row r="28" spans="1:11" x14ac:dyDescent="0.2">
      <c r="A28" s="1" t="s">
        <v>43</v>
      </c>
      <c r="B28" s="1" t="s">
        <v>7</v>
      </c>
      <c r="C28" s="8">
        <f>'TesGer - Mar'!D10</f>
        <v>900122.03</v>
      </c>
    </row>
    <row r="29" spans="1:11" x14ac:dyDescent="0.2">
      <c r="A29" s="1" t="s">
        <v>44</v>
      </c>
      <c r="B29" s="1" t="s">
        <v>8</v>
      </c>
      <c r="C29" s="8">
        <f>'TesGer - Mar'!D11</f>
        <v>1966831.83</v>
      </c>
    </row>
    <row r="30" spans="1:11" x14ac:dyDescent="0.2">
      <c r="A30" s="1" t="s">
        <v>45</v>
      </c>
      <c r="B30" s="1" t="s">
        <v>9</v>
      </c>
      <c r="C30" s="8">
        <f>'TesGer - Mar'!D12</f>
        <v>134833.97</v>
      </c>
    </row>
    <row r="31" spans="1:11" x14ac:dyDescent="0.2">
      <c r="A31" s="1" t="s">
        <v>46</v>
      </c>
      <c r="B31" s="1" t="s">
        <v>10</v>
      </c>
      <c r="C31" s="8">
        <f>'TesGer - Mar'!D13</f>
        <v>638786.47</v>
      </c>
    </row>
    <row r="32" spans="1:11" x14ac:dyDescent="0.2">
      <c r="A32" s="1" t="s">
        <v>47</v>
      </c>
      <c r="B32" s="1" t="s">
        <v>11</v>
      </c>
      <c r="C32" s="8">
        <f>'TesGer - Mar'!D14</f>
        <v>80304.98</v>
      </c>
    </row>
    <row r="33" spans="1:7" x14ac:dyDescent="0.2">
      <c r="A33" s="1" t="s">
        <v>48</v>
      </c>
      <c r="B33" s="1" t="s">
        <v>12</v>
      </c>
      <c r="C33" s="8">
        <f>'TesGer - Mar'!D15</f>
        <v>105077.01</v>
      </c>
    </row>
    <row r="34" spans="1:7" ht="63.75" x14ac:dyDescent="0.2">
      <c r="A34" s="5" t="s">
        <v>49</v>
      </c>
      <c r="B34" s="6" t="s">
        <v>92</v>
      </c>
      <c r="C34" s="8">
        <f>'TesGer - Mar'!D16</f>
        <v>169111.63</v>
      </c>
    </row>
    <row r="35" spans="1:7" x14ac:dyDescent="0.2">
      <c r="A35" s="1" t="s">
        <v>50</v>
      </c>
      <c r="B35" s="1" t="s">
        <v>13</v>
      </c>
      <c r="C35" s="8">
        <f>'TesGer - Mar'!D17</f>
        <v>892781.34</v>
      </c>
    </row>
    <row r="36" spans="1:7" x14ac:dyDescent="0.2">
      <c r="A36" s="1" t="s">
        <v>51</v>
      </c>
      <c r="B36" s="1" t="s">
        <v>84</v>
      </c>
      <c r="C36" s="8">
        <f>'TesGer - Mar'!D18</f>
        <v>2775263.38</v>
      </c>
    </row>
    <row r="37" spans="1:7" x14ac:dyDescent="0.2">
      <c r="A37" s="1" t="s">
        <v>52</v>
      </c>
      <c r="B37" s="1" t="s">
        <v>14</v>
      </c>
      <c r="C37" s="8">
        <f>'TesGer - Mar'!D19</f>
        <v>1540</v>
      </c>
    </row>
    <row r="38" spans="1:7" ht="25.5" x14ac:dyDescent="0.2">
      <c r="A38" s="5" t="s">
        <v>53</v>
      </c>
      <c r="B38" s="11" t="s">
        <v>65</v>
      </c>
      <c r="C38" s="8">
        <f>'TesGer - Mar'!D20</f>
        <v>2812480.18</v>
      </c>
    </row>
    <row r="39" spans="1:7" x14ac:dyDescent="0.2">
      <c r="A39" s="1" t="s">
        <v>54</v>
      </c>
      <c r="B39" s="1" t="s">
        <v>15</v>
      </c>
      <c r="C39" s="8">
        <f>'TesGer - Mar'!D21</f>
        <v>1848.12</v>
      </c>
    </row>
    <row r="40" spans="1:7" x14ac:dyDescent="0.2">
      <c r="A40" s="1" t="s">
        <v>55</v>
      </c>
      <c r="B40" s="1" t="s">
        <v>16</v>
      </c>
      <c r="C40" s="8">
        <f>'TesGer - Mar'!D22</f>
        <v>0</v>
      </c>
    </row>
    <row r="41" spans="1:7" x14ac:dyDescent="0.2">
      <c r="A41" s="1" t="s">
        <v>56</v>
      </c>
      <c r="B41" s="1" t="s">
        <v>17</v>
      </c>
      <c r="C41" s="8">
        <f>'TesGer - Mar'!D23</f>
        <v>0</v>
      </c>
    </row>
    <row r="42" spans="1:7" x14ac:dyDescent="0.2">
      <c r="A42" s="1" t="s">
        <v>57</v>
      </c>
      <c r="B42" s="1" t="s">
        <v>18</v>
      </c>
      <c r="C42" s="8">
        <f>'TesGer - Mar'!D24</f>
        <v>0</v>
      </c>
    </row>
    <row r="43" spans="1:7" x14ac:dyDescent="0.2">
      <c r="A43" s="1" t="s">
        <v>58</v>
      </c>
      <c r="B43" s="1" t="s">
        <v>19</v>
      </c>
      <c r="C43" s="8">
        <f>'TesGer - Mar'!D25</f>
        <v>12223.09</v>
      </c>
    </row>
    <row r="44" spans="1:7" x14ac:dyDescent="0.2">
      <c r="A44" s="1" t="s">
        <v>59</v>
      </c>
      <c r="B44" s="1" t="s">
        <v>20</v>
      </c>
      <c r="C44" s="8">
        <f>'TesGer - Mar'!D26</f>
        <v>20632.2</v>
      </c>
    </row>
    <row r="45" spans="1:7" x14ac:dyDescent="0.2">
      <c r="A45" s="1" t="s">
        <v>60</v>
      </c>
      <c r="B45" s="1" t="s">
        <v>66</v>
      </c>
      <c r="C45" s="8">
        <f>'TesGer - Mar'!D27</f>
        <v>176150.88</v>
      </c>
    </row>
    <row r="46" spans="1:7" x14ac:dyDescent="0.2">
      <c r="A46" s="1" t="s">
        <v>61</v>
      </c>
      <c r="B46" s="1" t="s">
        <v>21</v>
      </c>
      <c r="C46" s="8">
        <f>'TesGer - Mar'!D28</f>
        <v>0</v>
      </c>
    </row>
    <row r="47" spans="1:7" x14ac:dyDescent="0.2">
      <c r="A47" s="1" t="s">
        <v>62</v>
      </c>
      <c r="B47" s="1" t="s">
        <v>22</v>
      </c>
      <c r="C47" s="8">
        <f>'TesGer - Mar'!D29</f>
        <v>8014259.9000000004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31752235.880000003</v>
      </c>
      <c r="D48" s="17">
        <f>'TesGer - Mar'!E29</f>
        <v>31752235.880000003</v>
      </c>
      <c r="E48" s="17">
        <f>+D48-C48</f>
        <v>0</v>
      </c>
      <c r="F48" s="19">
        <v>31752235.879999999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Mar'!D49</f>
        <v>0</v>
      </c>
    </row>
    <row r="54" spans="1:7" x14ac:dyDescent="0.2">
      <c r="A54" s="1" t="s">
        <v>38</v>
      </c>
      <c r="B54" s="1" t="s">
        <v>24</v>
      </c>
      <c r="C54" s="8">
        <f>'TesGer - Mar'!D50</f>
        <v>0</v>
      </c>
    </row>
    <row r="55" spans="1:7" x14ac:dyDescent="0.2">
      <c r="A55" s="1" t="s">
        <v>39</v>
      </c>
      <c r="B55" s="1" t="s">
        <v>63</v>
      </c>
      <c r="C55" s="8">
        <f>'TesGer - Mar'!D51</f>
        <v>0</v>
      </c>
    </row>
    <row r="56" spans="1:7" x14ac:dyDescent="0.2">
      <c r="A56" s="1" t="s">
        <v>40</v>
      </c>
      <c r="B56" s="1" t="s">
        <v>25</v>
      </c>
      <c r="C56" s="8">
        <f>'TesGer - Mar'!D52</f>
        <v>0</v>
      </c>
    </row>
    <row r="57" spans="1:7" x14ac:dyDescent="0.2">
      <c r="A57" s="1" t="s">
        <v>41</v>
      </c>
      <c r="B57" s="1" t="s">
        <v>26</v>
      </c>
      <c r="C57" s="8">
        <f>'TesGer - Mar'!D53</f>
        <v>0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0</v>
      </c>
      <c r="D58" s="17">
        <f>'TesGer - Mar'!E53</f>
        <v>0</v>
      </c>
      <c r="E58" s="17">
        <f>D58-C58</f>
        <v>0</v>
      </c>
      <c r="F58" s="19">
        <v>0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Mar'!D54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Mar'!E54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Mar'!D30</f>
        <v>146432739.37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Mar'!D31</f>
        <v>38021459.299999997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Mar'!D32</f>
        <v>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Mar'!D33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184454198.67000002</v>
      </c>
      <c r="D74" s="18">
        <f>'TesGer - Mar'!E33</f>
        <v>184454198.67000002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Mar'!E34</f>
        <v>363615775.23000002</v>
      </c>
      <c r="E84" s="17">
        <f>D84-C17-C48-C58-C65-C74-C83</f>
        <v>0</v>
      </c>
    </row>
    <row r="85" spans="1:5" x14ac:dyDescent="0.2">
      <c r="A85" s="57"/>
      <c r="B85" s="57"/>
      <c r="C85" s="57"/>
      <c r="D85" s="2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137</v>
      </c>
      <c r="C7" s="51"/>
    </row>
    <row r="8" spans="1:7" x14ac:dyDescent="0.2">
      <c r="A8" s="1" t="s">
        <v>34</v>
      </c>
      <c r="B8" s="52">
        <v>47318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Jun'!D1</f>
        <v>102917258.28</v>
      </c>
    </row>
    <row r="14" spans="1:7" x14ac:dyDescent="0.2">
      <c r="A14" s="1" t="s">
        <v>38</v>
      </c>
      <c r="B14" s="4" t="s">
        <v>1</v>
      </c>
      <c r="C14" s="9">
        <f>'TesGer - Jun'!D2</f>
        <v>26269530.609999999</v>
      </c>
    </row>
    <row r="15" spans="1:7" x14ac:dyDescent="0.2">
      <c r="A15" s="1" t="s">
        <v>39</v>
      </c>
      <c r="B15" s="4" t="s">
        <v>83</v>
      </c>
      <c r="C15" s="9">
        <f>'TesGer - Jun'!D3</f>
        <v>18670141.960000001</v>
      </c>
    </row>
    <row r="16" spans="1:7" ht="51" x14ac:dyDescent="0.2">
      <c r="A16" s="5" t="s">
        <v>40</v>
      </c>
      <c r="B16" s="4" t="s">
        <v>91</v>
      </c>
      <c r="C16" s="42">
        <v>34069.79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147891000.63999999</v>
      </c>
      <c r="D17" s="18">
        <f>'TesGer - Jun'!E3</f>
        <v>147856930.84999999</v>
      </c>
      <c r="E17" s="17">
        <f>+D17-C17</f>
        <v>-34069.789999991655</v>
      </c>
      <c r="F17" s="19">
        <v>147856930.84999999</v>
      </c>
      <c r="G17" s="19">
        <f>+C17-F17</f>
        <v>34069.789999991655</v>
      </c>
      <c r="H17" s="24"/>
    </row>
    <row r="18" spans="1:11" x14ac:dyDescent="0.2">
      <c r="E18" s="43"/>
      <c r="H18" s="17"/>
      <c r="I18" s="17"/>
      <c r="K18" s="23"/>
    </row>
    <row r="19" spans="1:11" x14ac:dyDescent="0.2">
      <c r="A19" s="3" t="s">
        <v>68</v>
      </c>
      <c r="G19" s="44">
        <v>7313.1</v>
      </c>
      <c r="H19" s="45" t="s">
        <v>138</v>
      </c>
      <c r="I19" s="17"/>
      <c r="K19" s="23"/>
    </row>
    <row r="20" spans="1:11" x14ac:dyDescent="0.2">
      <c r="G20" s="44">
        <v>10671.54</v>
      </c>
      <c r="H20" s="45" t="s">
        <v>139</v>
      </c>
    </row>
    <row r="21" spans="1:11" x14ac:dyDescent="0.2">
      <c r="A21" s="2" t="s">
        <v>35</v>
      </c>
      <c r="B21" s="2" t="s">
        <v>36</v>
      </c>
      <c r="C21" s="10" t="s">
        <v>90</v>
      </c>
      <c r="G21" s="44">
        <v>16085.15</v>
      </c>
      <c r="H21" s="45" t="s">
        <v>138</v>
      </c>
    </row>
    <row r="22" spans="1:11" x14ac:dyDescent="0.2">
      <c r="A22" s="1" t="s">
        <v>37</v>
      </c>
      <c r="B22" s="1" t="s">
        <v>2</v>
      </c>
      <c r="C22" s="8">
        <f>'TesGer - Jun'!D4</f>
        <v>59387.24</v>
      </c>
      <c r="D22" s="18"/>
    </row>
    <row r="23" spans="1:11" x14ac:dyDescent="0.2">
      <c r="A23" s="1" t="s">
        <v>38</v>
      </c>
      <c r="B23" s="1" t="s">
        <v>3</v>
      </c>
      <c r="C23" s="8">
        <f>'TesGer - Jun'!D5</f>
        <v>6022919.1299999999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Jun'!D6</f>
        <v>709649.64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Jun'!D7</f>
        <v>10656899.16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Jun'!D8</f>
        <v>90360.18</v>
      </c>
      <c r="E26" s="18"/>
    </row>
    <row r="27" spans="1:11" x14ac:dyDescent="0.2">
      <c r="A27" s="1" t="s">
        <v>42</v>
      </c>
      <c r="B27" s="1" t="s">
        <v>64</v>
      </c>
      <c r="C27" s="8">
        <f>'TesGer - Jun'!D9</f>
        <v>55527.98</v>
      </c>
    </row>
    <row r="28" spans="1:11" x14ac:dyDescent="0.2">
      <c r="A28" s="1" t="s">
        <v>43</v>
      </c>
      <c r="B28" s="1" t="s">
        <v>7</v>
      </c>
      <c r="C28" s="8">
        <f>'TesGer - Jun'!D10</f>
        <v>940707.25</v>
      </c>
    </row>
    <row r="29" spans="1:11" x14ac:dyDescent="0.2">
      <c r="A29" s="1" t="s">
        <v>44</v>
      </c>
      <c r="B29" s="1" t="s">
        <v>8</v>
      </c>
      <c r="C29" s="8">
        <f>'TesGer - Jun'!D11</f>
        <v>1594546.78</v>
      </c>
    </row>
    <row r="30" spans="1:11" x14ac:dyDescent="0.2">
      <c r="A30" s="1" t="s">
        <v>45</v>
      </c>
      <c r="B30" s="1" t="s">
        <v>9</v>
      </c>
      <c r="C30" s="8">
        <f>'TesGer - Jun'!D12</f>
        <v>145381.68</v>
      </c>
    </row>
    <row r="31" spans="1:11" x14ac:dyDescent="0.2">
      <c r="A31" s="1" t="s">
        <v>46</v>
      </c>
      <c r="B31" s="1" t="s">
        <v>10</v>
      </c>
      <c r="C31" s="8">
        <f>'TesGer - Jun'!D13</f>
        <v>688678.13</v>
      </c>
    </row>
    <row r="32" spans="1:11" x14ac:dyDescent="0.2">
      <c r="A32" s="1" t="s">
        <v>47</v>
      </c>
      <c r="B32" s="1" t="s">
        <v>11</v>
      </c>
      <c r="C32" s="8">
        <f>'TesGer - Jun'!D14</f>
        <v>9955.61</v>
      </c>
    </row>
    <row r="33" spans="1:7" x14ac:dyDescent="0.2">
      <c r="A33" s="1" t="s">
        <v>48</v>
      </c>
      <c r="B33" s="1" t="s">
        <v>12</v>
      </c>
      <c r="C33" s="8">
        <f>'TesGer - Jun'!D15</f>
        <v>318871.61</v>
      </c>
    </row>
    <row r="34" spans="1:7" ht="63.75" x14ac:dyDescent="0.2">
      <c r="A34" s="5" t="s">
        <v>49</v>
      </c>
      <c r="B34" s="6" t="s">
        <v>92</v>
      </c>
      <c r="C34" s="8">
        <f>'TesGer - Jun'!D16</f>
        <v>355923.61</v>
      </c>
    </row>
    <row r="35" spans="1:7" x14ac:dyDescent="0.2">
      <c r="A35" s="1" t="s">
        <v>50</v>
      </c>
      <c r="B35" s="1" t="s">
        <v>13</v>
      </c>
      <c r="C35" s="8">
        <f>'TesGer - Jun'!D17</f>
        <v>634634.81999999995</v>
      </c>
    </row>
    <row r="36" spans="1:7" x14ac:dyDescent="0.2">
      <c r="A36" s="1" t="s">
        <v>51</v>
      </c>
      <c r="B36" s="1" t="s">
        <v>84</v>
      </c>
      <c r="C36" s="8">
        <f>'TesGer - Jun'!D18</f>
        <v>1281835.77</v>
      </c>
    </row>
    <row r="37" spans="1:7" x14ac:dyDescent="0.2">
      <c r="A37" s="1" t="s">
        <v>52</v>
      </c>
      <c r="B37" s="1" t="s">
        <v>14</v>
      </c>
      <c r="C37" s="8">
        <f>'TesGer - Jun'!D19</f>
        <v>880</v>
      </c>
    </row>
    <row r="38" spans="1:7" ht="25.5" x14ac:dyDescent="0.2">
      <c r="A38" s="5" t="s">
        <v>53</v>
      </c>
      <c r="B38" s="11" t="s">
        <v>65</v>
      </c>
      <c r="C38" s="8">
        <f>'TesGer - Jun'!D20</f>
        <v>1189653.47</v>
      </c>
    </row>
    <row r="39" spans="1:7" x14ac:dyDescent="0.2">
      <c r="A39" s="1" t="s">
        <v>54</v>
      </c>
      <c r="B39" s="1" t="s">
        <v>15</v>
      </c>
      <c r="C39" s="8">
        <f>'TesGer - Jun'!D21</f>
        <v>65507.64</v>
      </c>
    </row>
    <row r="40" spans="1:7" x14ac:dyDescent="0.2">
      <c r="A40" s="1" t="s">
        <v>55</v>
      </c>
      <c r="B40" s="1" t="s">
        <v>16</v>
      </c>
      <c r="C40" s="8">
        <f>'TesGer - Jun'!D22</f>
        <v>0</v>
      </c>
    </row>
    <row r="41" spans="1:7" x14ac:dyDescent="0.2">
      <c r="A41" s="1" t="s">
        <v>56</v>
      </c>
      <c r="B41" s="1" t="s">
        <v>17</v>
      </c>
      <c r="C41" s="8">
        <f>'TesGer - Jun'!D23</f>
        <v>0</v>
      </c>
    </row>
    <row r="42" spans="1:7" x14ac:dyDescent="0.2">
      <c r="A42" s="1" t="s">
        <v>57</v>
      </c>
      <c r="B42" s="1" t="s">
        <v>18</v>
      </c>
      <c r="C42" s="8">
        <f>'TesGer - Jun'!D24</f>
        <v>0</v>
      </c>
    </row>
    <row r="43" spans="1:7" x14ac:dyDescent="0.2">
      <c r="A43" s="1" t="s">
        <v>58</v>
      </c>
      <c r="B43" s="1" t="s">
        <v>19</v>
      </c>
      <c r="C43" s="8">
        <f>'TesGer - Jun'!D25</f>
        <v>16469.64</v>
      </c>
    </row>
    <row r="44" spans="1:7" x14ac:dyDescent="0.2">
      <c r="A44" s="1" t="s">
        <v>59</v>
      </c>
      <c r="B44" s="1" t="s">
        <v>20</v>
      </c>
      <c r="C44" s="8">
        <f>'TesGer - Jun'!D26</f>
        <v>24176.66</v>
      </c>
    </row>
    <row r="45" spans="1:7" x14ac:dyDescent="0.2">
      <c r="A45" s="1" t="s">
        <v>60</v>
      </c>
      <c r="B45" s="1" t="s">
        <v>66</v>
      </c>
      <c r="C45" s="8">
        <f>'TesGer - Jun'!D27</f>
        <v>185806.35</v>
      </c>
    </row>
    <row r="46" spans="1:7" x14ac:dyDescent="0.2">
      <c r="A46" s="1" t="s">
        <v>61</v>
      </c>
      <c r="B46" s="1" t="s">
        <v>21</v>
      </c>
      <c r="C46" s="8">
        <f>'TesGer - Jun'!D28</f>
        <v>0</v>
      </c>
    </row>
    <row r="47" spans="1:7" x14ac:dyDescent="0.2">
      <c r="A47" s="1" t="s">
        <v>62</v>
      </c>
      <c r="B47" s="1" t="s">
        <v>22</v>
      </c>
      <c r="C47" s="8">
        <f>'TesGer - Jun'!D29</f>
        <v>6584764.25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31632536.600000001</v>
      </c>
      <c r="D48" s="17">
        <f>'TesGer - Jun'!E29</f>
        <v>31632536.600000001</v>
      </c>
      <c r="E48" s="17">
        <f>+D48-C48</f>
        <v>0</v>
      </c>
      <c r="F48" s="19">
        <v>31632536.600000001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Jun'!D30</f>
        <v>0</v>
      </c>
    </row>
    <row r="54" spans="1:7" x14ac:dyDescent="0.2">
      <c r="A54" s="1" t="s">
        <v>38</v>
      </c>
      <c r="B54" s="1" t="s">
        <v>24</v>
      </c>
      <c r="C54" s="8">
        <f>'TesGer - Jun'!D31</f>
        <v>0</v>
      </c>
    </row>
    <row r="55" spans="1:7" x14ac:dyDescent="0.2">
      <c r="A55" s="1" t="s">
        <v>39</v>
      </c>
      <c r="B55" s="1" t="s">
        <v>63</v>
      </c>
      <c r="C55" s="8">
        <f>'TesGer - Jun'!D32</f>
        <v>0</v>
      </c>
    </row>
    <row r="56" spans="1:7" x14ac:dyDescent="0.2">
      <c r="A56" s="1" t="s">
        <v>40</v>
      </c>
      <c r="B56" s="1" t="s">
        <v>25</v>
      </c>
      <c r="C56" s="8">
        <f>'TesGer - Jun'!D33</f>
        <v>0</v>
      </c>
    </row>
    <row r="57" spans="1:7" x14ac:dyDescent="0.2">
      <c r="A57" s="1" t="s">
        <v>41</v>
      </c>
      <c r="B57" s="1" t="s">
        <v>26</v>
      </c>
      <c r="C57" s="8">
        <f>'TesGer - Jun'!D34</f>
        <v>64268.77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64268.77</v>
      </c>
      <c r="D58" s="17">
        <f>'TesGer - Jun'!E34</f>
        <v>64268.77</v>
      </c>
      <c r="E58" s="17">
        <f>D58-C58</f>
        <v>0</v>
      </c>
      <c r="F58" s="19">
        <v>64268.77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Jun'!D59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Jun'!E59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Jun'!D35</f>
        <v>147641026.91999999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Jun'!D36</f>
        <v>41476407.409999996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Jun'!D37</f>
        <v>6322185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Jun'!D38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195439619.32999998</v>
      </c>
      <c r="D74" s="18">
        <f>'TesGer - Jun'!E38</f>
        <v>195439619.32999998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Jun'!E39</f>
        <v>374993355.54999995</v>
      </c>
      <c r="E84" s="17">
        <f>D84-C17-C48-C58-C65-C74-C83</f>
        <v>-34069.790000021458</v>
      </c>
    </row>
    <row r="85" spans="1:5" x14ac:dyDescent="0.2">
      <c r="A85" s="57"/>
      <c r="B85" s="57"/>
      <c r="C85" s="57"/>
      <c r="D85" s="22"/>
    </row>
  </sheetData>
  <mergeCells count="21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Normal="100" zoomScaleSheetLayoutView="100" workbookViewId="0">
      <selection activeCell="B9" sqref="B9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140</v>
      </c>
      <c r="C7" s="51"/>
    </row>
    <row r="8" spans="1:7" x14ac:dyDescent="0.2">
      <c r="A8" s="1" t="s">
        <v>34</v>
      </c>
      <c r="B8" s="52">
        <v>45519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Jul'!D1</f>
        <v>103939699.8</v>
      </c>
    </row>
    <row r="14" spans="1:7" x14ac:dyDescent="0.2">
      <c r="A14" s="1" t="s">
        <v>38</v>
      </c>
      <c r="B14" s="4" t="s">
        <v>1</v>
      </c>
      <c r="C14" s="9">
        <f>'TesGer - Jul'!D2</f>
        <v>26083921.300000001</v>
      </c>
    </row>
    <row r="15" spans="1:7" x14ac:dyDescent="0.2">
      <c r="A15" s="1" t="s">
        <v>39</v>
      </c>
      <c r="B15" s="4" t="s">
        <v>83</v>
      </c>
      <c r="C15" s="9">
        <f>'TesGer - Jul'!D3</f>
        <v>18807962.620000001</v>
      </c>
    </row>
    <row r="16" spans="1:7" ht="51" x14ac:dyDescent="0.2">
      <c r="A16" s="5" t="s">
        <v>40</v>
      </c>
      <c r="B16" s="4" t="s">
        <v>91</v>
      </c>
      <c r="C16" s="46"/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148831583.72</v>
      </c>
      <c r="D17" s="18">
        <f>'TesGer - Jul'!E3</f>
        <v>148831583.72</v>
      </c>
      <c r="E17" s="17">
        <f>+D17-C17</f>
        <v>0</v>
      </c>
      <c r="F17" s="19">
        <v>148831583.72</v>
      </c>
      <c r="G17" s="19">
        <f>+C17-F17</f>
        <v>0</v>
      </c>
      <c r="H17" s="24"/>
    </row>
    <row r="18" spans="1:11" x14ac:dyDescent="0.2">
      <c r="E18" s="43"/>
      <c r="H18" s="17"/>
      <c r="I18" s="17"/>
      <c r="K18" s="23"/>
    </row>
    <row r="19" spans="1:11" x14ac:dyDescent="0.2">
      <c r="A19" s="3" t="s">
        <v>68</v>
      </c>
      <c r="G19" s="44"/>
      <c r="H19" s="45" t="s">
        <v>138</v>
      </c>
      <c r="I19" s="17"/>
      <c r="K19" s="23"/>
    </row>
    <row r="20" spans="1:11" x14ac:dyDescent="0.2">
      <c r="G20" s="44"/>
      <c r="H20" s="45" t="s">
        <v>139</v>
      </c>
    </row>
    <row r="21" spans="1:11" x14ac:dyDescent="0.2">
      <c r="A21" s="2" t="s">
        <v>35</v>
      </c>
      <c r="B21" s="2" t="s">
        <v>36</v>
      </c>
      <c r="C21" s="10" t="s">
        <v>90</v>
      </c>
      <c r="G21" s="44"/>
      <c r="H21" s="45" t="s">
        <v>138</v>
      </c>
    </row>
    <row r="22" spans="1:11" x14ac:dyDescent="0.2">
      <c r="A22" s="1" t="s">
        <v>37</v>
      </c>
      <c r="B22" s="1" t="s">
        <v>2</v>
      </c>
      <c r="C22" s="8">
        <f>'TesGer - Jul'!D4</f>
        <v>76105.34</v>
      </c>
      <c r="D22" s="18"/>
    </row>
    <row r="23" spans="1:11" x14ac:dyDescent="0.2">
      <c r="A23" s="1" t="s">
        <v>38</v>
      </c>
      <c r="B23" s="1" t="s">
        <v>3</v>
      </c>
      <c r="C23" s="8">
        <f>'TesGer - Jul'!D5</f>
        <v>6333891.0300000003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Jul'!D6</f>
        <v>720259.02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Jul'!D7</f>
        <v>6646219.5300000003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Jul'!D8</f>
        <v>49978.9</v>
      </c>
      <c r="E26" s="18"/>
    </row>
    <row r="27" spans="1:11" x14ac:dyDescent="0.2">
      <c r="A27" s="1" t="s">
        <v>42</v>
      </c>
      <c r="B27" s="1" t="s">
        <v>64</v>
      </c>
      <c r="C27" s="8">
        <f>'TesGer - Jul'!D9</f>
        <v>19698.54</v>
      </c>
    </row>
    <row r="28" spans="1:11" x14ac:dyDescent="0.2">
      <c r="A28" s="1" t="s">
        <v>43</v>
      </c>
      <c r="B28" s="1" t="s">
        <v>7</v>
      </c>
      <c r="C28" s="8">
        <f>'TesGer - Jul'!D10</f>
        <v>948491.65</v>
      </c>
    </row>
    <row r="29" spans="1:11" x14ac:dyDescent="0.2">
      <c r="A29" s="1" t="s">
        <v>44</v>
      </c>
      <c r="B29" s="1" t="s">
        <v>8</v>
      </c>
      <c r="C29" s="8">
        <f>'TesGer - Jul'!D11</f>
        <v>1613993.62</v>
      </c>
    </row>
    <row r="30" spans="1:11" x14ac:dyDescent="0.2">
      <c r="A30" s="1" t="s">
        <v>45</v>
      </c>
      <c r="B30" s="1" t="s">
        <v>9</v>
      </c>
      <c r="C30" s="8">
        <f>'TesGer - Jul'!D12</f>
        <v>148705.79</v>
      </c>
    </row>
    <row r="31" spans="1:11" x14ac:dyDescent="0.2">
      <c r="A31" s="1" t="s">
        <v>46</v>
      </c>
      <c r="B31" s="1" t="s">
        <v>10</v>
      </c>
      <c r="C31" s="8">
        <f>'TesGer - Jul'!D13</f>
        <v>685193.64</v>
      </c>
    </row>
    <row r="32" spans="1:11" x14ac:dyDescent="0.2">
      <c r="A32" s="1" t="s">
        <v>47</v>
      </c>
      <c r="B32" s="1" t="s">
        <v>11</v>
      </c>
      <c r="C32" s="8">
        <f>'TesGer - Jul'!D14</f>
        <v>164146.32999999999</v>
      </c>
    </row>
    <row r="33" spans="1:7" x14ac:dyDescent="0.2">
      <c r="A33" s="1" t="s">
        <v>48</v>
      </c>
      <c r="B33" s="1" t="s">
        <v>12</v>
      </c>
      <c r="C33" s="8">
        <f>'TesGer - Jul'!D15</f>
        <v>150320.01</v>
      </c>
    </row>
    <row r="34" spans="1:7" ht="63.75" x14ac:dyDescent="0.2">
      <c r="A34" s="5" t="s">
        <v>49</v>
      </c>
      <c r="B34" s="6" t="s">
        <v>92</v>
      </c>
      <c r="C34" s="8">
        <f>'TesGer - Jul'!D16</f>
        <v>512632.02</v>
      </c>
    </row>
    <row r="35" spans="1:7" x14ac:dyDescent="0.2">
      <c r="A35" s="1" t="s">
        <v>50</v>
      </c>
      <c r="B35" s="1" t="s">
        <v>13</v>
      </c>
      <c r="C35" s="8">
        <f>'TesGer - Jul'!D17</f>
        <v>259880.98</v>
      </c>
    </row>
    <row r="36" spans="1:7" x14ac:dyDescent="0.2">
      <c r="A36" s="1" t="s">
        <v>51</v>
      </c>
      <c r="B36" s="1" t="s">
        <v>84</v>
      </c>
      <c r="C36" s="8">
        <f>'TesGer - Jul'!D18</f>
        <v>4570114.88</v>
      </c>
    </row>
    <row r="37" spans="1:7" x14ac:dyDescent="0.2">
      <c r="A37" s="1" t="s">
        <v>52</v>
      </c>
      <c r="B37" s="1" t="s">
        <v>14</v>
      </c>
      <c r="C37" s="8">
        <f>'TesGer - Jul'!D19</f>
        <v>748</v>
      </c>
    </row>
    <row r="38" spans="1:7" ht="25.5" x14ac:dyDescent="0.2">
      <c r="A38" s="5" t="s">
        <v>53</v>
      </c>
      <c r="B38" s="11" t="s">
        <v>65</v>
      </c>
      <c r="C38" s="8">
        <f>'TesGer - Jul'!D20</f>
        <v>3426032.16</v>
      </c>
    </row>
    <row r="39" spans="1:7" x14ac:dyDescent="0.2">
      <c r="A39" s="1" t="s">
        <v>54</v>
      </c>
      <c r="B39" s="1" t="s">
        <v>15</v>
      </c>
      <c r="C39" s="8">
        <f>'TesGer - Jul'!D21</f>
        <v>134576.65</v>
      </c>
    </row>
    <row r="40" spans="1:7" x14ac:dyDescent="0.2">
      <c r="A40" s="1" t="s">
        <v>55</v>
      </c>
      <c r="B40" s="1" t="s">
        <v>16</v>
      </c>
      <c r="C40" s="8">
        <f>'TesGer - Jul'!D22</f>
        <v>0</v>
      </c>
    </row>
    <row r="41" spans="1:7" x14ac:dyDescent="0.2">
      <c r="A41" s="1" t="s">
        <v>56</v>
      </c>
      <c r="B41" s="1" t="s">
        <v>17</v>
      </c>
      <c r="C41" s="8">
        <f>'TesGer - Jul'!D23</f>
        <v>0</v>
      </c>
    </row>
    <row r="42" spans="1:7" x14ac:dyDescent="0.2">
      <c r="A42" s="1" t="s">
        <v>57</v>
      </c>
      <c r="B42" s="1" t="s">
        <v>18</v>
      </c>
      <c r="C42" s="8">
        <f>'TesGer - Jul'!D24</f>
        <v>0</v>
      </c>
    </row>
    <row r="43" spans="1:7" x14ac:dyDescent="0.2">
      <c r="A43" s="1" t="s">
        <v>58</v>
      </c>
      <c r="B43" s="1" t="s">
        <v>19</v>
      </c>
      <c r="C43" s="8">
        <f>'TesGer - Jul'!D25</f>
        <v>8981.01</v>
      </c>
    </row>
    <row r="44" spans="1:7" x14ac:dyDescent="0.2">
      <c r="A44" s="1" t="s">
        <v>59</v>
      </c>
      <c r="B44" s="1" t="s">
        <v>20</v>
      </c>
      <c r="C44" s="8">
        <f>'TesGer - Jul'!D26</f>
        <v>24885.11</v>
      </c>
    </row>
    <row r="45" spans="1:7" x14ac:dyDescent="0.2">
      <c r="A45" s="1" t="s">
        <v>60</v>
      </c>
      <c r="B45" s="1" t="s">
        <v>66</v>
      </c>
      <c r="C45" s="8">
        <f>'TesGer - Jul'!D27</f>
        <v>457595.34</v>
      </c>
    </row>
    <row r="46" spans="1:7" x14ac:dyDescent="0.2">
      <c r="A46" s="1" t="s">
        <v>61</v>
      </c>
      <c r="B46" s="1" t="s">
        <v>21</v>
      </c>
      <c r="C46" s="8">
        <f>'TesGer - Jul'!D28</f>
        <v>0</v>
      </c>
    </row>
    <row r="47" spans="1:7" x14ac:dyDescent="0.2">
      <c r="A47" s="1" t="s">
        <v>62</v>
      </c>
      <c r="B47" s="1" t="s">
        <v>22</v>
      </c>
      <c r="C47" s="8">
        <f>'TesGer - Jul'!D29</f>
        <v>8126202.2599999998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35078651.810000002</v>
      </c>
      <c r="D48" s="17">
        <f>'TesGer - Jul'!E29</f>
        <v>35078651.810000002</v>
      </c>
      <c r="E48" s="17">
        <f>+D48-C48</f>
        <v>0</v>
      </c>
      <c r="F48" s="19">
        <v>35078651.810000002</v>
      </c>
      <c r="G48" s="19">
        <f>+C48-F48</f>
        <v>0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Jul'!D30</f>
        <v>0</v>
      </c>
    </row>
    <row r="54" spans="1:7" x14ac:dyDescent="0.2">
      <c r="A54" s="1" t="s">
        <v>38</v>
      </c>
      <c r="B54" s="1" t="s">
        <v>24</v>
      </c>
      <c r="C54" s="8">
        <f>'TesGer - Jul'!D31</f>
        <v>0</v>
      </c>
    </row>
    <row r="55" spans="1:7" x14ac:dyDescent="0.2">
      <c r="A55" s="1" t="s">
        <v>39</v>
      </c>
      <c r="B55" s="1" t="s">
        <v>63</v>
      </c>
      <c r="C55" s="8">
        <f>'TesGer - Jul'!D32</f>
        <v>0</v>
      </c>
    </row>
    <row r="56" spans="1:7" x14ac:dyDescent="0.2">
      <c r="A56" s="1" t="s">
        <v>40</v>
      </c>
      <c r="B56" s="1" t="s">
        <v>25</v>
      </c>
      <c r="C56" s="8">
        <f>'TesGer - Jul'!D33</f>
        <v>0</v>
      </c>
    </row>
    <row r="57" spans="1:7" x14ac:dyDescent="0.2">
      <c r="A57" s="1" t="s">
        <v>41</v>
      </c>
      <c r="B57" s="1" t="s">
        <v>26</v>
      </c>
      <c r="C57" s="8">
        <f>'TesGer - Jul'!D34</f>
        <v>164159.1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164159.1</v>
      </c>
      <c r="D58" s="17">
        <f>'TesGer - Jul'!E34</f>
        <v>164159.1</v>
      </c>
      <c r="E58" s="17">
        <f>D58-C58</f>
        <v>0</v>
      </c>
      <c r="F58" s="19">
        <v>164159.1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Jul'!D59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Jul'!E59</f>
        <v>0</v>
      </c>
      <c r="E65" s="17">
        <f>D65-C65</f>
        <v>0</v>
      </c>
      <c r="F65" s="19">
        <v>0</v>
      </c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Jul'!D35</f>
        <v>148053685.41999999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Jul'!D36</f>
        <v>35458710.020000003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Jul'!D37</f>
        <v>300000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Jul'!D38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183812395.44</v>
      </c>
      <c r="D74" s="18">
        <f>'TesGer - Jul'!E38</f>
        <v>183812395.44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Jul'!E39</f>
        <v>367886790.06999999</v>
      </c>
      <c r="E84" s="17">
        <f>D84-C17-C48-C58-C65-C74-C83</f>
        <v>0</v>
      </c>
    </row>
    <row r="85" spans="1:5" x14ac:dyDescent="0.2">
      <c r="A85" s="57"/>
      <c r="B85" s="57"/>
      <c r="C85" s="57"/>
      <c r="D85" s="2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view="pageBreakPreview" zoomScale="130" zoomScaleNormal="100" zoomScaleSheetLayoutView="130" workbookViewId="0">
      <selection activeCell="B5" sqref="B5:C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4" width="14.42578125" style="17" bestFit="1" customWidth="1"/>
    <col min="5" max="5" width="12.7109375" style="17" bestFit="1" customWidth="1"/>
    <col min="6" max="6" width="18.5703125" style="17" customWidth="1"/>
    <col min="7" max="7" width="12.140625" style="17" bestFit="1" customWidth="1"/>
    <col min="8" max="8" width="9.140625" style="12"/>
  </cols>
  <sheetData>
    <row r="1" spans="1:7" x14ac:dyDescent="0.2">
      <c r="A1" s="54" t="s">
        <v>77</v>
      </c>
      <c r="B1" s="54"/>
      <c r="C1" s="54"/>
    </row>
    <row r="3" spans="1:7" x14ac:dyDescent="0.2">
      <c r="A3" s="1" t="s">
        <v>29</v>
      </c>
      <c r="B3" s="53" t="s">
        <v>78</v>
      </c>
      <c r="C3" s="53"/>
    </row>
    <row r="4" spans="1:7" x14ac:dyDescent="0.2">
      <c r="A4" s="1" t="s">
        <v>30</v>
      </c>
      <c r="B4" s="53" t="s">
        <v>79</v>
      </c>
      <c r="C4" s="53"/>
    </row>
    <row r="5" spans="1:7" x14ac:dyDescent="0.2">
      <c r="A5" s="1" t="s">
        <v>31</v>
      </c>
      <c r="B5" s="53" t="s">
        <v>127</v>
      </c>
      <c r="C5" s="53"/>
    </row>
    <row r="6" spans="1:7" x14ac:dyDescent="0.2">
      <c r="A6" s="1" t="s">
        <v>32</v>
      </c>
      <c r="B6" s="53" t="s">
        <v>80</v>
      </c>
      <c r="C6" s="53"/>
    </row>
    <row r="7" spans="1:7" x14ac:dyDescent="0.2">
      <c r="A7" s="1" t="s">
        <v>33</v>
      </c>
      <c r="B7" s="50" t="s">
        <v>141</v>
      </c>
      <c r="C7" s="51"/>
    </row>
    <row r="8" spans="1:7" x14ac:dyDescent="0.2">
      <c r="A8" s="1" t="s">
        <v>34</v>
      </c>
      <c r="B8" s="52">
        <v>45555</v>
      </c>
      <c r="C8" s="53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89</v>
      </c>
    </row>
    <row r="13" spans="1:7" x14ac:dyDescent="0.2">
      <c r="A13" s="1" t="s">
        <v>37</v>
      </c>
      <c r="B13" s="4" t="s">
        <v>0</v>
      </c>
      <c r="C13" s="9">
        <f>'TesGer - Ago'!D1</f>
        <v>103732689.06</v>
      </c>
    </row>
    <row r="14" spans="1:7" x14ac:dyDescent="0.2">
      <c r="A14" s="1" t="s">
        <v>38</v>
      </c>
      <c r="B14" s="4" t="s">
        <v>1</v>
      </c>
      <c r="C14" s="9">
        <f>'TesGer - Ago'!D2</f>
        <v>26485154.789999999</v>
      </c>
    </row>
    <row r="15" spans="1:7" x14ac:dyDescent="0.2">
      <c r="A15" s="1" t="s">
        <v>39</v>
      </c>
      <c r="B15" s="4" t="s">
        <v>83</v>
      </c>
      <c r="C15" s="9">
        <f>'TesGer - Ago'!D3</f>
        <v>19010285.300000001</v>
      </c>
    </row>
    <row r="16" spans="1:7" ht="51" x14ac:dyDescent="0.2">
      <c r="A16" s="5" t="s">
        <v>40</v>
      </c>
      <c r="B16" s="4" t="s">
        <v>91</v>
      </c>
      <c r="C16" s="47">
        <v>33709.58</v>
      </c>
      <c r="F16" s="55" t="s">
        <v>126</v>
      </c>
      <c r="G16" s="55"/>
    </row>
    <row r="17" spans="1:11" x14ac:dyDescent="0.2">
      <c r="A17" s="48" t="s">
        <v>67</v>
      </c>
      <c r="B17" s="48"/>
      <c r="C17" s="9">
        <f>SUM(C13:C16)</f>
        <v>149261838.73000002</v>
      </c>
      <c r="D17" s="18">
        <f>'TesGer - Ago'!E3</f>
        <v>149228129.15000001</v>
      </c>
      <c r="E17" s="17">
        <f>+D17-C17</f>
        <v>-33709.580000013113</v>
      </c>
      <c r="F17" s="19">
        <v>149228129.15000001</v>
      </c>
      <c r="G17" s="19">
        <f>+C17-F17</f>
        <v>33709.580000013113</v>
      </c>
      <c r="H17" s="24"/>
    </row>
    <row r="18" spans="1:11" x14ac:dyDescent="0.2">
      <c r="E18" s="43"/>
      <c r="H18" s="17"/>
      <c r="I18" s="17"/>
      <c r="K18" s="23"/>
    </row>
    <row r="19" spans="1:11" x14ac:dyDescent="0.2">
      <c r="A19" s="3" t="s">
        <v>68</v>
      </c>
      <c r="G19" s="44"/>
      <c r="H19" s="45" t="s">
        <v>138</v>
      </c>
      <c r="I19" s="17"/>
      <c r="K19" s="23"/>
    </row>
    <row r="20" spans="1:11" x14ac:dyDescent="0.2">
      <c r="G20" s="44"/>
      <c r="H20" s="45" t="s">
        <v>139</v>
      </c>
    </row>
    <row r="21" spans="1:11" x14ac:dyDescent="0.2">
      <c r="A21" s="2" t="s">
        <v>35</v>
      </c>
      <c r="B21" s="2" t="s">
        <v>36</v>
      </c>
      <c r="C21" s="10" t="s">
        <v>90</v>
      </c>
      <c r="G21" s="44"/>
      <c r="H21" s="45" t="s">
        <v>138</v>
      </c>
    </row>
    <row r="22" spans="1:11" x14ac:dyDescent="0.2">
      <c r="A22" s="1" t="s">
        <v>37</v>
      </c>
      <c r="B22" s="1" t="s">
        <v>2</v>
      </c>
      <c r="C22" s="8">
        <f>'TesGer - Ago'!D4</f>
        <v>76812.89</v>
      </c>
      <c r="D22" s="18"/>
    </row>
    <row r="23" spans="1:11" x14ac:dyDescent="0.2">
      <c r="A23" s="1" t="s">
        <v>38</v>
      </c>
      <c r="B23" s="1" t="s">
        <v>3</v>
      </c>
      <c r="C23" s="8">
        <f>'TesGer - Ago'!D5</f>
        <v>6140467.7699999996</v>
      </c>
      <c r="D23" s="18"/>
      <c r="E23" s="18"/>
    </row>
    <row r="24" spans="1:11" x14ac:dyDescent="0.2">
      <c r="A24" s="1" t="s">
        <v>39</v>
      </c>
      <c r="B24" s="1" t="s">
        <v>4</v>
      </c>
      <c r="C24" s="8">
        <f>'TesGer - Ago'!D6</f>
        <v>749729.52</v>
      </c>
      <c r="D24" s="18"/>
      <c r="E24" s="18"/>
    </row>
    <row r="25" spans="1:11" x14ac:dyDescent="0.2">
      <c r="A25" s="1" t="s">
        <v>40</v>
      </c>
      <c r="B25" s="1" t="s">
        <v>5</v>
      </c>
      <c r="C25" s="8">
        <f>'TesGer - Ago'!D7</f>
        <v>6880251.8799999999</v>
      </c>
      <c r="D25" s="18"/>
      <c r="E25" s="18"/>
    </row>
    <row r="26" spans="1:11" x14ac:dyDescent="0.2">
      <c r="A26" s="1" t="s">
        <v>41</v>
      </c>
      <c r="B26" s="1" t="s">
        <v>6</v>
      </c>
      <c r="C26" s="8">
        <f>'TesGer - Ago'!D8</f>
        <v>127002.78</v>
      </c>
      <c r="E26" s="18"/>
    </row>
    <row r="27" spans="1:11" x14ac:dyDescent="0.2">
      <c r="A27" s="1" t="s">
        <v>42</v>
      </c>
      <c r="B27" s="1" t="s">
        <v>64</v>
      </c>
      <c r="C27" s="8">
        <f>'TesGer - Ago'!D9</f>
        <v>14181.9</v>
      </c>
    </row>
    <row r="28" spans="1:11" x14ac:dyDescent="0.2">
      <c r="A28" s="1" t="s">
        <v>43</v>
      </c>
      <c r="B28" s="1" t="s">
        <v>7</v>
      </c>
      <c r="C28" s="8">
        <f>'TesGer - Ago'!D10</f>
        <v>879756.95</v>
      </c>
    </row>
    <row r="29" spans="1:11" x14ac:dyDescent="0.2">
      <c r="A29" s="1" t="s">
        <v>44</v>
      </c>
      <c r="B29" s="1" t="s">
        <v>8</v>
      </c>
      <c r="C29" s="8">
        <f>'TesGer - Ago'!D11</f>
        <v>1532332.23</v>
      </c>
    </row>
    <row r="30" spans="1:11" x14ac:dyDescent="0.2">
      <c r="A30" s="1" t="s">
        <v>45</v>
      </c>
      <c r="B30" s="1" t="s">
        <v>9</v>
      </c>
      <c r="C30" s="8">
        <f>'TesGer - Ago'!D12</f>
        <v>127495.85</v>
      </c>
    </row>
    <row r="31" spans="1:11" x14ac:dyDescent="0.2">
      <c r="A31" s="1" t="s">
        <v>46</v>
      </c>
      <c r="B31" s="1" t="s">
        <v>10</v>
      </c>
      <c r="C31" s="8">
        <f>'TesGer - Ago'!D13</f>
        <v>554169.26</v>
      </c>
    </row>
    <row r="32" spans="1:11" x14ac:dyDescent="0.2">
      <c r="A32" s="1" t="s">
        <v>47</v>
      </c>
      <c r="B32" s="1" t="s">
        <v>11</v>
      </c>
      <c r="C32" s="8">
        <f>'TesGer - Ago'!D14</f>
        <v>98866.23</v>
      </c>
    </row>
    <row r="33" spans="1:7" x14ac:dyDescent="0.2">
      <c r="A33" s="1" t="s">
        <v>48</v>
      </c>
      <c r="B33" s="1" t="s">
        <v>12</v>
      </c>
      <c r="C33" s="8">
        <f>'TesGer - Ago'!D15</f>
        <v>141560.23000000001</v>
      </c>
    </row>
    <row r="34" spans="1:7" ht="63.75" x14ac:dyDescent="0.2">
      <c r="A34" s="5" t="s">
        <v>49</v>
      </c>
      <c r="B34" s="6" t="s">
        <v>92</v>
      </c>
      <c r="C34" s="8">
        <f>'TesGer - Ago'!D16</f>
        <v>277085.86</v>
      </c>
    </row>
    <row r="35" spans="1:7" x14ac:dyDescent="0.2">
      <c r="A35" s="1" t="s">
        <v>50</v>
      </c>
      <c r="B35" s="1" t="s">
        <v>13</v>
      </c>
      <c r="C35" s="8">
        <f>'TesGer - Ago'!D17</f>
        <v>897551.54</v>
      </c>
    </row>
    <row r="36" spans="1:7" x14ac:dyDescent="0.2">
      <c r="A36" s="1" t="s">
        <v>51</v>
      </c>
      <c r="B36" s="1" t="s">
        <v>84</v>
      </c>
      <c r="C36" s="8">
        <f>'TesGer - Ago'!D18</f>
        <v>3043930.18</v>
      </c>
    </row>
    <row r="37" spans="1:7" x14ac:dyDescent="0.2">
      <c r="A37" s="1" t="s">
        <v>52</v>
      </c>
      <c r="B37" s="1" t="s">
        <v>14</v>
      </c>
      <c r="C37" s="8">
        <f>'TesGer - Ago'!D19</f>
        <v>1276</v>
      </c>
    </row>
    <row r="38" spans="1:7" ht="25.5" x14ac:dyDescent="0.2">
      <c r="A38" s="5" t="s">
        <v>53</v>
      </c>
      <c r="B38" s="11" t="s">
        <v>65</v>
      </c>
      <c r="C38" s="8">
        <f>'TesGer - Ago'!D20</f>
        <v>1807543.36</v>
      </c>
    </row>
    <row r="39" spans="1:7" x14ac:dyDescent="0.2">
      <c r="A39" s="1" t="s">
        <v>54</v>
      </c>
      <c r="B39" s="1" t="s">
        <v>15</v>
      </c>
      <c r="C39" s="8">
        <f>'TesGer - Ago'!D21</f>
        <v>103097.67</v>
      </c>
    </row>
    <row r="40" spans="1:7" x14ac:dyDescent="0.2">
      <c r="A40" s="1" t="s">
        <v>55</v>
      </c>
      <c r="B40" s="1" t="s">
        <v>16</v>
      </c>
      <c r="C40" s="8">
        <f>'TesGer - Ago'!D22</f>
        <v>0</v>
      </c>
    </row>
    <row r="41" spans="1:7" x14ac:dyDescent="0.2">
      <c r="A41" s="1" t="s">
        <v>56</v>
      </c>
      <c r="B41" s="1" t="s">
        <v>17</v>
      </c>
      <c r="C41" s="8">
        <f>'TesGer - Ago'!D23</f>
        <v>0</v>
      </c>
    </row>
    <row r="42" spans="1:7" x14ac:dyDescent="0.2">
      <c r="A42" s="1" t="s">
        <v>57</v>
      </c>
      <c r="B42" s="1" t="s">
        <v>18</v>
      </c>
      <c r="C42" s="8">
        <f>'TesGer - Ago'!D24</f>
        <v>12500</v>
      </c>
    </row>
    <row r="43" spans="1:7" x14ac:dyDescent="0.2">
      <c r="A43" s="1" t="s">
        <v>58</v>
      </c>
      <c r="B43" s="1" t="s">
        <v>19</v>
      </c>
      <c r="C43" s="8">
        <f>'TesGer - Ago'!D25</f>
        <v>17417.68</v>
      </c>
    </row>
    <row r="44" spans="1:7" x14ac:dyDescent="0.2">
      <c r="A44" s="1" t="s">
        <v>59</v>
      </c>
      <c r="B44" s="1" t="s">
        <v>20</v>
      </c>
      <c r="C44" s="8">
        <f>'TesGer - Ago'!D26</f>
        <v>20130.28</v>
      </c>
    </row>
    <row r="45" spans="1:7" x14ac:dyDescent="0.2">
      <c r="A45" s="1" t="s">
        <v>60</v>
      </c>
      <c r="B45" s="1" t="s">
        <v>66</v>
      </c>
      <c r="C45" s="8">
        <f>'TesGer - Ago'!D27</f>
        <v>315975.31</v>
      </c>
    </row>
    <row r="46" spans="1:7" x14ac:dyDescent="0.2">
      <c r="A46" s="1" t="s">
        <v>61</v>
      </c>
      <c r="B46" s="1" t="s">
        <v>21</v>
      </c>
      <c r="C46" s="8">
        <f>'TesGer - Ago'!D28</f>
        <v>0</v>
      </c>
    </row>
    <row r="47" spans="1:7" x14ac:dyDescent="0.2">
      <c r="A47" s="1" t="s">
        <v>62</v>
      </c>
      <c r="B47" s="1" t="s">
        <v>22</v>
      </c>
      <c r="C47" s="8">
        <f>'TesGer - Ago'!D29</f>
        <v>6254083.4699999997</v>
      </c>
      <c r="F47" s="55" t="s">
        <v>126</v>
      </c>
      <c r="G47" s="55"/>
    </row>
    <row r="48" spans="1:7" x14ac:dyDescent="0.2">
      <c r="A48" s="48" t="s">
        <v>67</v>
      </c>
      <c r="B48" s="48"/>
      <c r="C48" s="9">
        <f>SUM(C22:C47)</f>
        <v>30073218.839999996</v>
      </c>
      <c r="D48" s="17">
        <f>'TesGer - Ago'!E29</f>
        <v>30073218.839999996</v>
      </c>
      <c r="E48" s="17">
        <f>+D48-C48</f>
        <v>0</v>
      </c>
      <c r="F48" s="19">
        <v>30072702.489999998</v>
      </c>
      <c r="G48" s="19">
        <f>+C48-F48</f>
        <v>516.34999999776483</v>
      </c>
    </row>
    <row r="50" spans="1:7" x14ac:dyDescent="0.2">
      <c r="A50" s="3" t="s">
        <v>82</v>
      </c>
    </row>
    <row r="52" spans="1:7" x14ac:dyDescent="0.2">
      <c r="A52" s="2" t="s">
        <v>35</v>
      </c>
      <c r="B52" s="2" t="s">
        <v>36</v>
      </c>
      <c r="C52" s="10" t="s">
        <v>90</v>
      </c>
    </row>
    <row r="53" spans="1:7" x14ac:dyDescent="0.2">
      <c r="A53" s="1" t="s">
        <v>37</v>
      </c>
      <c r="B53" s="1" t="s">
        <v>23</v>
      </c>
      <c r="C53" s="8">
        <f>'TesGer - Ago'!D30</f>
        <v>0</v>
      </c>
    </row>
    <row r="54" spans="1:7" x14ac:dyDescent="0.2">
      <c r="A54" s="1" t="s">
        <v>38</v>
      </c>
      <c r="B54" s="1" t="s">
        <v>24</v>
      </c>
      <c r="C54" s="8">
        <f>'TesGer - Ago'!D31</f>
        <v>0</v>
      </c>
    </row>
    <row r="55" spans="1:7" x14ac:dyDescent="0.2">
      <c r="A55" s="1" t="s">
        <v>39</v>
      </c>
      <c r="B55" s="1" t="s">
        <v>63</v>
      </c>
      <c r="C55" s="8">
        <f>'TesGer - Ago'!D32</f>
        <v>0</v>
      </c>
    </row>
    <row r="56" spans="1:7" x14ac:dyDescent="0.2">
      <c r="A56" s="1" t="s">
        <v>40</v>
      </c>
      <c r="B56" s="1" t="s">
        <v>25</v>
      </c>
      <c r="C56" s="8">
        <f>'TesGer - Ago'!D33</f>
        <v>0</v>
      </c>
    </row>
    <row r="57" spans="1:7" x14ac:dyDescent="0.2">
      <c r="A57" s="1" t="s">
        <v>41</v>
      </c>
      <c r="B57" s="1" t="s">
        <v>26</v>
      </c>
      <c r="C57" s="8">
        <f>'TesGer - Ago'!D34</f>
        <v>71725.33</v>
      </c>
      <c r="F57" s="55" t="s">
        <v>126</v>
      </c>
      <c r="G57" s="55"/>
    </row>
    <row r="58" spans="1:7" x14ac:dyDescent="0.2">
      <c r="A58" s="48" t="s">
        <v>67</v>
      </c>
      <c r="B58" s="48"/>
      <c r="C58" s="9">
        <f>SUM(C53:C57)</f>
        <v>71725.33</v>
      </c>
      <c r="D58" s="17">
        <f>'TesGer - Ago'!E34</f>
        <v>71725.33</v>
      </c>
      <c r="E58" s="17">
        <f>D58-C58</f>
        <v>0</v>
      </c>
      <c r="F58" s="19">
        <v>71725.33</v>
      </c>
      <c r="G58" s="19">
        <f>+C58-F58</f>
        <v>0</v>
      </c>
    </row>
    <row r="60" spans="1:7" x14ac:dyDescent="0.2">
      <c r="A60" s="3" t="s">
        <v>69</v>
      </c>
    </row>
    <row r="62" spans="1:7" x14ac:dyDescent="0.2">
      <c r="A62" s="2" t="s">
        <v>35</v>
      </c>
      <c r="B62" s="2" t="s">
        <v>36</v>
      </c>
      <c r="C62" s="10" t="s">
        <v>89</v>
      </c>
    </row>
    <row r="63" spans="1:7" x14ac:dyDescent="0.2">
      <c r="A63" s="1" t="s">
        <v>37</v>
      </c>
      <c r="B63" s="1" t="s">
        <v>27</v>
      </c>
      <c r="C63" s="8">
        <f>'TesGer - Ago'!D59</f>
        <v>0</v>
      </c>
    </row>
    <row r="64" spans="1:7" x14ac:dyDescent="0.2">
      <c r="A64" s="1" t="s">
        <v>38</v>
      </c>
      <c r="B64" s="1" t="s">
        <v>28</v>
      </c>
      <c r="C64" s="8">
        <v>0</v>
      </c>
      <c r="F64" s="55" t="s">
        <v>126</v>
      </c>
      <c r="G64" s="55"/>
    </row>
    <row r="65" spans="1:7" x14ac:dyDescent="0.2">
      <c r="A65" s="48" t="s">
        <v>67</v>
      </c>
      <c r="B65" s="48"/>
      <c r="C65" s="9">
        <f>SUM(C63:C64)</f>
        <v>0</v>
      </c>
      <c r="D65" s="17">
        <f>'TesGer - Ago'!E59</f>
        <v>0</v>
      </c>
      <c r="E65" s="17">
        <f>D65-C65</f>
        <v>0</v>
      </c>
      <c r="F65" s="19"/>
      <c r="G65" s="19">
        <f>+C65-F65</f>
        <v>0</v>
      </c>
    </row>
    <row r="66" spans="1:7" x14ac:dyDescent="0.2">
      <c r="A66" s="58"/>
      <c r="B66" s="58"/>
      <c r="C66" s="58"/>
    </row>
    <row r="67" spans="1:7" x14ac:dyDescent="0.2">
      <c r="A67" s="3" t="s">
        <v>70</v>
      </c>
      <c r="D67" s="18"/>
    </row>
    <row r="68" spans="1:7" x14ac:dyDescent="0.2">
      <c r="D68" s="18"/>
    </row>
    <row r="69" spans="1:7" x14ac:dyDescent="0.2">
      <c r="A69" s="2" t="s">
        <v>35</v>
      </c>
      <c r="B69" s="2" t="s">
        <v>36</v>
      </c>
      <c r="C69" s="10" t="s">
        <v>90</v>
      </c>
      <c r="D69" s="18"/>
    </row>
    <row r="70" spans="1:7" x14ac:dyDescent="0.2">
      <c r="A70" s="1" t="s">
        <v>37</v>
      </c>
      <c r="B70" s="1" t="s">
        <v>71</v>
      </c>
      <c r="C70" s="8">
        <f>'TesGer - Ago'!D35</f>
        <v>149613310.63</v>
      </c>
      <c r="D70" s="18"/>
      <c r="F70" s="20"/>
      <c r="G70" s="21"/>
    </row>
    <row r="71" spans="1:7" x14ac:dyDescent="0.2">
      <c r="A71" s="1" t="s">
        <v>38</v>
      </c>
      <c r="B71" s="1" t="s">
        <v>72</v>
      </c>
      <c r="C71" s="8">
        <f>'TesGer - Ago'!D36</f>
        <v>35328786.439999998</v>
      </c>
      <c r="D71" s="18"/>
      <c r="F71" s="21"/>
      <c r="G71" s="21"/>
    </row>
    <row r="72" spans="1:7" x14ac:dyDescent="0.2">
      <c r="A72" s="1" t="s">
        <v>39</v>
      </c>
      <c r="B72" s="1" t="s">
        <v>74</v>
      </c>
      <c r="C72" s="8">
        <f>'TesGer - Ago'!D37</f>
        <v>210600</v>
      </c>
      <c r="D72" s="18"/>
      <c r="F72" s="21"/>
      <c r="G72" s="21"/>
    </row>
    <row r="73" spans="1:7" x14ac:dyDescent="0.2">
      <c r="A73" s="1" t="s">
        <v>40</v>
      </c>
      <c r="B73" s="1" t="s">
        <v>85</v>
      </c>
      <c r="C73" s="8">
        <f>'TesGer - Ago'!D38</f>
        <v>0</v>
      </c>
      <c r="D73" s="18"/>
      <c r="F73" s="59"/>
      <c r="G73" s="59"/>
    </row>
    <row r="74" spans="1:7" x14ac:dyDescent="0.2">
      <c r="A74" s="48" t="s">
        <v>67</v>
      </c>
      <c r="B74" s="48"/>
      <c r="C74" s="9">
        <f>SUM(C70:C73)</f>
        <v>185152697.06999999</v>
      </c>
      <c r="D74" s="18">
        <f>'TesGer - Ago'!E38</f>
        <v>185152697.06999999</v>
      </c>
      <c r="E74" s="17">
        <f>+C74-D74</f>
        <v>0</v>
      </c>
      <c r="F74" s="21"/>
      <c r="G74" s="21"/>
    </row>
    <row r="75" spans="1:7" x14ac:dyDescent="0.2">
      <c r="D75" s="18"/>
      <c r="F75" s="21"/>
      <c r="G75" s="21"/>
    </row>
    <row r="76" spans="1:7" x14ac:dyDescent="0.2">
      <c r="A76" s="3" t="s">
        <v>75</v>
      </c>
      <c r="D76" s="18"/>
    </row>
    <row r="77" spans="1:7" x14ac:dyDescent="0.2">
      <c r="D77" s="18"/>
    </row>
    <row r="78" spans="1:7" x14ac:dyDescent="0.2">
      <c r="A78" s="2" t="s">
        <v>35</v>
      </c>
      <c r="B78" s="2" t="s">
        <v>36</v>
      </c>
      <c r="C78" s="10" t="s">
        <v>89</v>
      </c>
      <c r="D78" s="18"/>
    </row>
    <row r="79" spans="1:7" x14ac:dyDescent="0.2">
      <c r="A79" s="1" t="s">
        <v>37</v>
      </c>
      <c r="B79" s="1" t="s">
        <v>86</v>
      </c>
      <c r="C79" s="8">
        <v>0</v>
      </c>
      <c r="D79" s="18"/>
    </row>
    <row r="80" spans="1:7" x14ac:dyDescent="0.2">
      <c r="A80" s="1" t="s">
        <v>38</v>
      </c>
      <c r="B80" s="1" t="s">
        <v>87</v>
      </c>
      <c r="C80" s="8">
        <v>0</v>
      </c>
      <c r="D80" s="18"/>
    </row>
    <row r="81" spans="1:5" x14ac:dyDescent="0.2">
      <c r="A81" s="1" t="s">
        <v>39</v>
      </c>
      <c r="B81" s="1" t="s">
        <v>88</v>
      </c>
      <c r="C81" s="8">
        <v>0</v>
      </c>
      <c r="D81" s="18"/>
    </row>
    <row r="82" spans="1:5" x14ac:dyDescent="0.2">
      <c r="A82" s="1" t="s">
        <v>40</v>
      </c>
      <c r="B82" s="1" t="s">
        <v>73</v>
      </c>
      <c r="C82" s="8">
        <v>0</v>
      </c>
      <c r="D82" s="18"/>
    </row>
    <row r="83" spans="1:5" x14ac:dyDescent="0.2">
      <c r="A83" s="48" t="s">
        <v>67</v>
      </c>
      <c r="B83" s="48"/>
      <c r="C83" s="9">
        <f>SUM(C79:C82)</f>
        <v>0</v>
      </c>
      <c r="D83" s="18"/>
    </row>
    <row r="84" spans="1:5" x14ac:dyDescent="0.2">
      <c r="A84" s="56" t="s">
        <v>93</v>
      </c>
      <c r="B84" s="56"/>
      <c r="C84" s="56"/>
      <c r="D84" s="17">
        <f>'TesGer - Ago'!E39</f>
        <v>364525770.38999999</v>
      </c>
      <c r="E84" s="17">
        <f>D84-C17-C48-C58-C65-C74-C83</f>
        <v>-33709.580000042915</v>
      </c>
    </row>
    <row r="85" spans="1:5" x14ac:dyDescent="0.2">
      <c r="A85" s="57"/>
      <c r="B85" s="57"/>
      <c r="C85" s="57"/>
      <c r="D85" s="2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10</vt:i4>
      </vt:variant>
    </vt:vector>
  </HeadingPairs>
  <TitlesOfParts>
    <vt:vector size="30" baseType="lpstr">
      <vt:lpstr>Anexo I - RP</vt:lpstr>
      <vt:lpstr>Anexo I - Jan</vt:lpstr>
      <vt:lpstr>Anexo I - Fev</vt:lpstr>
      <vt:lpstr>Anexo I - Abr</vt:lpstr>
      <vt:lpstr>Anexo I - Mai</vt:lpstr>
      <vt:lpstr>Anexo I - Mar</vt:lpstr>
      <vt:lpstr>Anexo I - Jun</vt:lpstr>
      <vt:lpstr>Anexo I - Jul</vt:lpstr>
      <vt:lpstr>Anexo I - Ago</vt:lpstr>
      <vt:lpstr>TesGer-Restos</vt:lpstr>
      <vt:lpstr>TesGer - Jan</vt:lpstr>
      <vt:lpstr>TesGer - Fev</vt:lpstr>
      <vt:lpstr>TesGer - Mar</vt:lpstr>
      <vt:lpstr>TesGer - Abr</vt:lpstr>
      <vt:lpstr>TesGer - Mai</vt:lpstr>
      <vt:lpstr>TesGer - Jun</vt:lpstr>
      <vt:lpstr>TesGer - Jul</vt:lpstr>
      <vt:lpstr>TesGer - Ago</vt:lpstr>
      <vt:lpstr>Anexo I - Set</vt:lpstr>
      <vt:lpstr>TesGer - Set</vt:lpstr>
      <vt:lpstr>'Anexo I - Abr'!Area_de_impressao</vt:lpstr>
      <vt:lpstr>'Anexo I - Ago'!Area_de_impressao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RP'!Area_de_impressao</vt:lpstr>
      <vt:lpstr>'Anexo I - Set'!Area_de_impressao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DOUGLAS IRUELA BUSTOS</cp:lastModifiedBy>
  <cp:lastPrinted>2024-10-21T16:16:25Z</cp:lastPrinted>
  <dcterms:created xsi:type="dcterms:W3CDTF">2010-03-11T09:53:57Z</dcterms:created>
  <dcterms:modified xsi:type="dcterms:W3CDTF">2024-10-21T16:16:55Z</dcterms:modified>
</cp:coreProperties>
</file>