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Jan!$A$1:$X$20</definedName>
  </definedNames>
  <calcPr calcId="145621"/>
</workbook>
</file>

<file path=xl/calcChain.xml><?xml version="1.0" encoding="utf-8"?>
<calcChain xmlns="http://schemas.openxmlformats.org/spreadsheetml/2006/main">
  <c r="Q18" i="1" l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U18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18" i="1" l="1"/>
  <c r="W18" i="1"/>
  <c r="V14" i="1"/>
  <c r="X14" i="1"/>
  <c r="T14" i="1"/>
  <c r="V10" i="1"/>
  <c r="X10" i="1"/>
  <c r="R18" i="1"/>
  <c r="T10" i="1"/>
  <c r="V16" i="1"/>
  <c r="X16" i="1"/>
  <c r="T16" i="1"/>
  <c r="V12" i="1"/>
  <c r="X12" i="1"/>
  <c r="T12" i="1"/>
  <c r="V15" i="1"/>
  <c r="V17" i="1"/>
  <c r="V11" i="1"/>
  <c r="V13" i="1"/>
  <c r="T11" i="1"/>
  <c r="T13" i="1"/>
  <c r="T15" i="1"/>
  <c r="T17" i="1"/>
  <c r="S18" i="1"/>
  <c r="V18" i="1" l="1"/>
  <c r="X18" i="1"/>
  <c r="T1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<sst xmlns="http://schemas.openxmlformats.org/spreadsheetml/2006/main" count="55" uniqueCount="51">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</sst>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1148004</v>
          </cell>
          <cell r="N10">
            <v>1027277.58</v>
          </cell>
          <cell r="O10">
            <v>71685.23</v>
          </cell>
          <cell r="P10">
            <v>70215.100000000006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122</v>
          </cell>
          <cell r="E11" t="str">
            <v>0033</v>
          </cell>
          <cell r="F11" t="str">
            <v>PROGRAMA DE GESTAO E MANUTENCAO DO PODER JUDICIARIO</v>
          </cell>
          <cell r="G11" t="str">
            <v>20TP</v>
          </cell>
          <cell r="H11" t="str">
            <v>ATIVOS CIVIS DA UNIAO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10018367.16</v>
          </cell>
          <cell r="N11">
            <v>9865609.2899999991</v>
          </cell>
          <cell r="O11">
            <v>9865609.2899999991</v>
          </cell>
          <cell r="P11">
            <v>9624342.6600000001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216H</v>
          </cell>
          <cell r="H12" t="str">
            <v>AJUDA DE CUSTO PARA MORADIA OU AUXILIO-MORADIA A AGENTES PUB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20000</v>
          </cell>
          <cell r="N12">
            <v>20000</v>
          </cell>
          <cell r="O12">
            <v>6773.25</v>
          </cell>
          <cell r="P12">
            <v>6773.25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301</v>
          </cell>
          <cell r="E13" t="str">
            <v>0033</v>
          </cell>
          <cell r="F13" t="str">
            <v>PROGRAMA DE GESTAO E MANUTENCAO DO PODER JUDICIARIO</v>
          </cell>
          <cell r="G13" t="str">
            <v>2004</v>
          </cell>
          <cell r="H13" t="str">
            <v>ASSISTENCIA MEDICA E ODONTOLOGICA AOS SERVIDORES CIVIS, EMPR</v>
          </cell>
          <cell r="I13" t="str">
            <v>2</v>
          </cell>
          <cell r="J13" t="str">
            <v>0151</v>
          </cell>
          <cell r="K13" t="str">
            <v>RECURSOS LIVRES DA SEGURIDADE SOCIAL</v>
          </cell>
          <cell r="L13" t="str">
            <v>4</v>
          </cell>
          <cell r="M13">
            <v>7500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3</v>
          </cell>
          <cell r="M14">
            <v>2545200</v>
          </cell>
          <cell r="N14">
            <v>2088762.86</v>
          </cell>
          <cell r="O14">
            <v>8032.86</v>
          </cell>
          <cell r="P14">
            <v>8032.86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212B</v>
          </cell>
          <cell r="H15" t="str">
            <v>BENEFICIOS OBRIGATORIOS AOS SERVIDORES CIVIS, EMPREGADOS, MI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4298557</v>
          </cell>
          <cell r="N15">
            <v>4298557</v>
          </cell>
          <cell r="O15">
            <v>349725.92</v>
          </cell>
          <cell r="P15">
            <v>349725.92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846</v>
          </cell>
          <cell r="E16" t="str">
            <v>0033</v>
          </cell>
          <cell r="F16" t="str">
            <v>PROGRAMA DE GESTAO E MANUTENCAO DO PODER JUDICIARIO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1267547.8400000001</v>
          </cell>
          <cell r="N16">
            <v>1267547.8400000001</v>
          </cell>
          <cell r="O16">
            <v>1267547.8400000001</v>
          </cell>
          <cell r="P16">
            <v>1267547.8400000001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09</v>
          </cell>
          <cell r="D17" t="str">
            <v>272</v>
          </cell>
          <cell r="E17" t="str">
            <v>0033</v>
          </cell>
          <cell r="F17" t="str">
            <v>PROGRAMA DE GESTAO E MANUTENCAO DO PODER JUDICIARIO</v>
          </cell>
          <cell r="G17" t="str">
            <v>0181</v>
          </cell>
          <cell r="H17" t="str">
            <v>APOSENTADORIAS E PENSOES CIVIS DA UNIAO</v>
          </cell>
          <cell r="I17" t="str">
            <v>2</v>
          </cell>
          <cell r="J17" t="str">
            <v>0156</v>
          </cell>
          <cell r="K17" t="str">
            <v>CONTRIB.DO SERV.PARA O PLANO SEG.SOC.SERV.PUB</v>
          </cell>
          <cell r="L17" t="str">
            <v>1</v>
          </cell>
          <cell r="M17">
            <v>2047890.42</v>
          </cell>
          <cell r="N17">
            <v>2047890.42</v>
          </cell>
          <cell r="O17">
            <v>2047890.42</v>
          </cell>
          <cell r="P17">
            <v>1981907.66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abSelected="1" view="pageBreakPreview" zoomScaleNormal="90" zoomScaleSheetLayoutView="100" workbookViewId="0"/>
  </sheetViews>
  <sheetFormatPr defaultRowHeight="12.75" x14ac:dyDescent="0.2"/>
  <cols>
    <col min="1" max="1" width="17.140625" customWidth="1"/>
    <col min="2" max="2" width="36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44197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0033.4257</v>
      </c>
      <c r="E10" s="38" t="str">
        <f>+'[1]Access-Jan'!F10</f>
        <v>PROGRAMA DE GESTAO E MANUTENCAO DO PODER JUDICIARIO</v>
      </c>
      <c r="F10" s="40" t="str">
        <f>+'[1]Access-Jan'!H10</f>
        <v>JULGAMENTO DE CAUSAS NA JUSTICA FEDERAL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PRIMARIOS DE LIVRE APLICACAO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+'[1]Access-Jan'!M10</f>
        <v>1148004</v>
      </c>
      <c r="Q10" s="45"/>
      <c r="R10" s="45">
        <f>N10-O10+P10+Q10</f>
        <v>1148004</v>
      </c>
      <c r="S10" s="45">
        <f>+'[1]Access-Jan'!N10</f>
        <v>1027277.58</v>
      </c>
      <c r="T10" s="46">
        <f>IF(R10&gt;0,S10/R10,0)</f>
        <v>0.89483797965860745</v>
      </c>
      <c r="U10" s="45">
        <f>+'[1]Access-Jan'!O10</f>
        <v>71685.23</v>
      </c>
      <c r="V10" s="46">
        <f>IF(R10&gt;0,U10/R10,0)</f>
        <v>6.2443362566680947E-2</v>
      </c>
      <c r="W10" s="45">
        <f>+'[1]Access-Jan'!P10</f>
        <v>70215.100000000006</v>
      </c>
      <c r="X10" s="46">
        <f>IF(R10&gt;0,W10/R10,0)</f>
        <v>6.1162765983393791E-2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02.122</v>
      </c>
      <c r="D11" s="47" t="str">
        <f>+CONCATENATE('[1]Access-Jan'!E11,".",'[1]Access-Jan'!G11)</f>
        <v>0033.20TP</v>
      </c>
      <c r="E11" s="48" t="str">
        <f>+'[1]Access-Jan'!F11</f>
        <v>PROGRAMA DE GESTAO E MANUTENCAO DO PODER JUDICIARIO</v>
      </c>
      <c r="F11" s="49" t="str">
        <f>+'[1]Access-Jan'!H11</f>
        <v>ATIVOS CIVIS DA UNIAO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PRIMARIOS DE LIVRE APLICACAO</v>
      </c>
      <c r="J11" s="47" t="str">
        <f>+'[1]Access-Jan'!L11</f>
        <v>1</v>
      </c>
      <c r="K11" s="50"/>
      <c r="L11" s="50"/>
      <c r="M11" s="50"/>
      <c r="N11" s="51">
        <v>0</v>
      </c>
      <c r="O11" s="50"/>
      <c r="P11" s="52">
        <f>+'[1]Access-Jan'!M11</f>
        <v>10018367.16</v>
      </c>
      <c r="Q11" s="52"/>
      <c r="R11" s="52">
        <f t="shared" ref="R11:R17" si="0">N11-O11+P11+Q11</f>
        <v>10018367.16</v>
      </c>
      <c r="S11" s="52">
        <f>+'[1]Access-Jan'!N11</f>
        <v>9865609.2899999991</v>
      </c>
      <c r="T11" s="53">
        <f t="shared" ref="T11:T18" si="1">IF(R11&gt;0,S11/R11,0)</f>
        <v>0.9847522188436143</v>
      </c>
      <c r="U11" s="52">
        <f>+'[1]Access-Jan'!O11</f>
        <v>9865609.2899999991</v>
      </c>
      <c r="V11" s="53">
        <f t="shared" ref="V11:V18" si="2">IF(R11&gt;0,U11/R11,0)</f>
        <v>0.9847522188436143</v>
      </c>
      <c r="W11" s="52">
        <f>+'[1]Access-Jan'!P11</f>
        <v>9624342.6600000001</v>
      </c>
      <c r="X11" s="53">
        <f t="shared" ref="X11:X18" si="3">IF(R11&gt;0,W11/R11,0)</f>
        <v>0.96066978842887607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02.122</v>
      </c>
      <c r="D12" s="47" t="str">
        <f>+CONCATENATE('[1]Access-Jan'!E12,".",'[1]Access-Jan'!G12)</f>
        <v>0033.216H</v>
      </c>
      <c r="E12" s="48" t="str">
        <f>+'[1]Access-Jan'!F12</f>
        <v>PROGRAMA DE GESTAO E MANUTENCAO DO PODER JUDICIARIO</v>
      </c>
      <c r="F12" s="48" t="str">
        <f>+'[1]Access-Jan'!H12</f>
        <v>AJUDA DE CUSTO PARA MORADIA OU AUXILIO-MORADIA A AGENTES PUB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PRIMARIOS DE LIVRE APLICACAO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+'[1]Access-Jan'!M12</f>
        <v>20000</v>
      </c>
      <c r="Q12" s="52"/>
      <c r="R12" s="52">
        <f t="shared" si="0"/>
        <v>20000</v>
      </c>
      <c r="S12" s="52">
        <f>+'[1]Access-Jan'!N12</f>
        <v>20000</v>
      </c>
      <c r="T12" s="53">
        <f t="shared" si="1"/>
        <v>1</v>
      </c>
      <c r="U12" s="52">
        <f>+'[1]Access-Jan'!O12</f>
        <v>6773.25</v>
      </c>
      <c r="V12" s="53">
        <f t="shared" si="2"/>
        <v>0.33866249999999998</v>
      </c>
      <c r="W12" s="52">
        <f>+'[1]Access-Jan'!P12</f>
        <v>6773.25</v>
      </c>
      <c r="X12" s="53">
        <f t="shared" si="3"/>
        <v>0.33866249999999998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02.301</v>
      </c>
      <c r="D13" s="47" t="str">
        <f>+CONCATENATE('[1]Access-Jan'!E13,".",'[1]Access-Jan'!G13)</f>
        <v>0033.2004</v>
      </c>
      <c r="E13" s="48" t="str">
        <f>+'[1]Access-Jan'!F13</f>
        <v>PROGRAMA DE GESTAO E MANUTENCAO DO PODER JUDICIARIO</v>
      </c>
      <c r="F13" s="48" t="str">
        <f>+'[1]Access-Jan'!H13</f>
        <v>ASSISTENCIA MEDICA E ODONTOLOGICA AOS SERVIDORES CIVIS, EMPR</v>
      </c>
      <c r="G13" s="47" t="str">
        <f>IF('[1]Access-Jan'!I13="1","F","S")</f>
        <v>S</v>
      </c>
      <c r="H13" s="47" t="str">
        <f>+'[1]Access-Jan'!J13</f>
        <v>0151</v>
      </c>
      <c r="I13" s="48" t="str">
        <f>+'[1]Access-Jan'!K13</f>
        <v>RECURSOS LIVRES DA SEGURIDADE SOCIAL</v>
      </c>
      <c r="J13" s="47" t="str">
        <f>+'[1]Access-Jan'!L13</f>
        <v>4</v>
      </c>
      <c r="K13" s="52"/>
      <c r="L13" s="52"/>
      <c r="M13" s="52"/>
      <c r="N13" s="50">
        <v>0</v>
      </c>
      <c r="O13" s="52"/>
      <c r="P13" s="52">
        <f>+'[1]Access-Jan'!M13</f>
        <v>7500</v>
      </c>
      <c r="Q13" s="52"/>
      <c r="R13" s="52">
        <f t="shared" si="0"/>
        <v>7500</v>
      </c>
      <c r="S13" s="52">
        <f>+'[1]Access-Jan'!N13</f>
        <v>0</v>
      </c>
      <c r="T13" s="53">
        <f t="shared" si="1"/>
        <v>0</v>
      </c>
      <c r="U13" s="52">
        <f>+'[1]Access-Jan'!O13</f>
        <v>0</v>
      </c>
      <c r="V13" s="53">
        <f t="shared" si="2"/>
        <v>0</v>
      </c>
      <c r="W13" s="52">
        <f>+'[1]Access-Jan'!P13</f>
        <v>0</v>
      </c>
      <c r="X13" s="53">
        <f t="shared" si="3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02.301</v>
      </c>
      <c r="D14" s="47" t="str">
        <f>+CONCATENATE('[1]Access-Jan'!E14,".",'[1]Access-Jan'!G14)</f>
        <v>0033.2004</v>
      </c>
      <c r="E14" s="48" t="str">
        <f>+'[1]Access-Jan'!F14</f>
        <v>PROGRAMA DE GESTAO E MANUTENCAO DO PODER JUDICIARIO</v>
      </c>
      <c r="F14" s="48" t="str">
        <f>+'[1]Access-Jan'!H14</f>
        <v>ASSISTENCIA MEDICA E ODONTOLOGICA AOS SERVIDORES CIVIS, EMPR</v>
      </c>
      <c r="G14" s="47" t="str">
        <f>IF('[1]Access-Jan'!I14="1","F","S")</f>
        <v>S</v>
      </c>
      <c r="H14" s="47" t="str">
        <f>+'[1]Access-Jan'!J14</f>
        <v>0151</v>
      </c>
      <c r="I14" s="48" t="str">
        <f>+'[1]Access-Jan'!K14</f>
        <v>RECURSOS LIVRES DA SEGURIDADE SOCIAL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+'[1]Access-Jan'!M14</f>
        <v>2545200</v>
      </c>
      <c r="Q14" s="52"/>
      <c r="R14" s="52">
        <f t="shared" si="0"/>
        <v>2545200</v>
      </c>
      <c r="S14" s="52">
        <f>+'[1]Access-Jan'!N14</f>
        <v>2088762.86</v>
      </c>
      <c r="T14" s="53">
        <f t="shared" si="1"/>
        <v>0.82066747603331769</v>
      </c>
      <c r="U14" s="52">
        <f>+'[1]Access-Jan'!O14</f>
        <v>8032.86</v>
      </c>
      <c r="V14" s="53">
        <f t="shared" si="2"/>
        <v>3.1560820367751061E-3</v>
      </c>
      <c r="W14" s="52">
        <f>+'[1]Access-Jan'!P14</f>
        <v>8032.86</v>
      </c>
      <c r="X14" s="53">
        <f t="shared" si="3"/>
        <v>3.1560820367751061E-3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02.301</v>
      </c>
      <c r="D15" s="47" t="str">
        <f>+CONCATENATE('[1]Access-Jan'!E15,".",'[1]Access-Jan'!G15)</f>
        <v>0033.212B</v>
      </c>
      <c r="E15" s="48" t="str">
        <f>+'[1]Access-Jan'!F15</f>
        <v>PROGRAMA DE GESTAO E MANUTENCAO DO PODER JUDICIARIO</v>
      </c>
      <c r="F15" s="48" t="str">
        <f>+'[1]Access-Jan'!H15</f>
        <v>BENEFICIOS OBRIGATORIOS AOS SERVIDORES CIVIS, EMPREGADOS, MI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PRIMARIOS DE LIVRE APLICACAO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+'[1]Access-Jan'!M15</f>
        <v>4298557</v>
      </c>
      <c r="Q15" s="52"/>
      <c r="R15" s="52">
        <f t="shared" si="0"/>
        <v>4298557</v>
      </c>
      <c r="S15" s="52">
        <f>+'[1]Access-Jan'!N15</f>
        <v>4298557</v>
      </c>
      <c r="T15" s="53">
        <f t="shared" si="1"/>
        <v>1</v>
      </c>
      <c r="U15" s="52">
        <f>+'[1]Access-Jan'!O15</f>
        <v>349725.92</v>
      </c>
      <c r="V15" s="53">
        <f t="shared" si="2"/>
        <v>8.1358911839484738E-2</v>
      </c>
      <c r="W15" s="52">
        <f>+'[1]Access-Jan'!P15</f>
        <v>349725.92</v>
      </c>
      <c r="X15" s="53">
        <f t="shared" si="3"/>
        <v>8.1358911839484738E-2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02.846</v>
      </c>
      <c r="D16" s="47" t="str">
        <f>+CONCATENATE('[1]Access-Jan'!E16,".",'[1]Access-Jan'!G16)</f>
        <v>0033.09HB</v>
      </c>
      <c r="E16" s="48" t="str">
        <f>+'[1]Access-Jan'!F16</f>
        <v>PROGRAMA DE GESTAO E MANUTENCAO DO PODER JUDICIARIO</v>
      </c>
      <c r="F16" s="48" t="str">
        <f>+'[1]Access-Jan'!H16</f>
        <v>CONTRIBUICAO DA UNIAO, DE SUAS AUTARQUIAS E FUNDACOES PARA O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PRIMARIOS DE LIVRE APLICACAO</v>
      </c>
      <c r="J16" s="47" t="str">
        <f>+'[1]Access-Jan'!L16</f>
        <v>1</v>
      </c>
      <c r="K16" s="52"/>
      <c r="L16" s="52"/>
      <c r="M16" s="52"/>
      <c r="N16" s="50">
        <v>0</v>
      </c>
      <c r="O16" s="52"/>
      <c r="P16" s="52">
        <f>+'[1]Access-Jan'!M16</f>
        <v>1267547.8400000001</v>
      </c>
      <c r="Q16" s="52"/>
      <c r="R16" s="52">
        <f t="shared" si="0"/>
        <v>1267547.8400000001</v>
      </c>
      <c r="S16" s="52">
        <f>+'[1]Access-Jan'!N16</f>
        <v>1267547.8400000001</v>
      </c>
      <c r="T16" s="53">
        <f t="shared" si="1"/>
        <v>1</v>
      </c>
      <c r="U16" s="52">
        <f>+'[1]Access-Jan'!O16</f>
        <v>1267547.8400000001</v>
      </c>
      <c r="V16" s="53">
        <f t="shared" si="2"/>
        <v>1</v>
      </c>
      <c r="W16" s="52">
        <f>+'[1]Access-Jan'!P16</f>
        <v>1267547.8400000001</v>
      </c>
      <c r="X16" s="53">
        <f t="shared" si="3"/>
        <v>1</v>
      </c>
    </row>
    <row r="17" spans="1:24" ht="26.25" customHeight="1" thickBot="1" x14ac:dyDescent="0.25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09.272</v>
      </c>
      <c r="D17" s="47" t="str">
        <f>+CONCATENATE('[1]Access-Jan'!E17,".",'[1]Access-Jan'!G17)</f>
        <v>0033.0181</v>
      </c>
      <c r="E17" s="48" t="str">
        <f>+'[1]Access-Jan'!F17</f>
        <v>PROGRAMA DE GESTAO E MANUTENCAO DO PODER JUDICIARIO</v>
      </c>
      <c r="F17" s="48" t="str">
        <f>+'[1]Access-Jan'!H17</f>
        <v>APOSENTADORIAS E PENSOES CIVIS DA UNIAO</v>
      </c>
      <c r="G17" s="47" t="str">
        <f>IF('[1]Access-Jan'!I17="1","F","S")</f>
        <v>S</v>
      </c>
      <c r="H17" s="47" t="str">
        <f>+'[1]Access-Jan'!J17</f>
        <v>0156</v>
      </c>
      <c r="I17" s="48" t="str">
        <f>+'[1]Access-Jan'!K17</f>
        <v>CONTRIB.DO SERV.PARA O PLANO SEG.SOC.SERV.PUB</v>
      </c>
      <c r="J17" s="47" t="str">
        <f>+'[1]Access-Jan'!L17</f>
        <v>1</v>
      </c>
      <c r="K17" s="52"/>
      <c r="L17" s="52"/>
      <c r="M17" s="52"/>
      <c r="N17" s="50">
        <v>0</v>
      </c>
      <c r="O17" s="52"/>
      <c r="P17" s="52">
        <f>+'[1]Access-Jan'!M17</f>
        <v>2047890.42</v>
      </c>
      <c r="Q17" s="52"/>
      <c r="R17" s="52">
        <f t="shared" si="0"/>
        <v>2047890.42</v>
      </c>
      <c r="S17" s="52">
        <f>+'[1]Access-Jan'!N17</f>
        <v>2047890.42</v>
      </c>
      <c r="T17" s="53">
        <f t="shared" si="1"/>
        <v>1</v>
      </c>
      <c r="U17" s="52">
        <f>+'[1]Access-Jan'!O17</f>
        <v>2047890.42</v>
      </c>
      <c r="V17" s="53">
        <f t="shared" si="2"/>
        <v>1</v>
      </c>
      <c r="W17" s="52">
        <f>+'[1]Access-Jan'!P17</f>
        <v>1981907.66</v>
      </c>
      <c r="X17" s="53">
        <f t="shared" si="3"/>
        <v>0.96778013151699782</v>
      </c>
    </row>
    <row r="18" spans="1:24" ht="26.25" customHeight="1" thickBot="1" x14ac:dyDescent="0.25">
      <c r="A18" s="14" t="s">
        <v>48</v>
      </c>
      <c r="B18" s="54"/>
      <c r="C18" s="54"/>
      <c r="D18" s="54"/>
      <c r="E18" s="54"/>
      <c r="F18" s="54"/>
      <c r="G18" s="54"/>
      <c r="H18" s="54"/>
      <c r="I18" s="54"/>
      <c r="J18" s="15"/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6">
        <f>SUM(P10:P17)</f>
        <v>21353066.420000002</v>
      </c>
      <c r="Q18" s="56">
        <f>SUM(Q10:Q17)</f>
        <v>0</v>
      </c>
      <c r="R18" s="56">
        <f>SUM(R10:R17)</f>
        <v>21353066.420000002</v>
      </c>
      <c r="S18" s="56">
        <f>SUM(S10:S17)</f>
        <v>20615644.989999995</v>
      </c>
      <c r="T18" s="57">
        <f t="shared" si="1"/>
        <v>0.96546531465338803</v>
      </c>
      <c r="U18" s="56">
        <f>SUM(U10:U17)</f>
        <v>13617264.809999999</v>
      </c>
      <c r="V18" s="57">
        <f t="shared" si="2"/>
        <v>0.63771940489285461</v>
      </c>
      <c r="W18" s="56">
        <f>SUM(W10:W17)</f>
        <v>13308545.289999999</v>
      </c>
      <c r="X18" s="57">
        <f t="shared" si="3"/>
        <v>0.62326155074077638</v>
      </c>
    </row>
    <row r="19" spans="1:24" ht="26.25" customHeight="1" x14ac:dyDescent="0.2">
      <c r="A19" s="2" t="s">
        <v>49</v>
      </c>
      <c r="B19" s="2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  <c r="V19" s="2"/>
      <c r="W19" s="4"/>
      <c r="X19" s="2"/>
    </row>
    <row r="20" spans="1:24" ht="26.25" customHeight="1" x14ac:dyDescent="0.2">
      <c r="A20" s="2" t="s">
        <v>50</v>
      </c>
      <c r="B20" s="58"/>
      <c r="C20" s="2"/>
      <c r="D20" s="2"/>
      <c r="E20" s="2"/>
      <c r="F20" s="2"/>
      <c r="G20" s="2"/>
      <c r="H20" s="3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  <c r="V20" s="2"/>
      <c r="W20" s="4"/>
      <c r="X20" s="2"/>
    </row>
  </sheetData>
  <mergeCells count="17">
    <mergeCell ref="A18:J1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2021-02-19T20:21:10Z</dcterms:created>
  <dcterms:modified xsi:type="dcterms:W3CDTF">2021-02-19T20:21:58Z</dcterms:modified>
</cp:coreProperties>
</file>