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3 - Março\Publicacao internet TRF\Anexo II\090015\"/>
    </mc:Choice>
  </mc:AlternateContent>
  <bookViews>
    <workbookView xWindow="0" yWindow="0" windowWidth="24000" windowHeight="10890"/>
  </bookViews>
  <sheets>
    <sheet name="Mar" sheetId="1" r:id="rId1"/>
  </sheets>
  <externalReferences>
    <externalReference r:id="rId2"/>
  </externalReferences>
  <definedNames>
    <definedName name="_xlnm.Print_Area" localSheetId="0">Mar!$A$1:$X$25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3" i="1" s="1"/>
  <c r="U10" i="1"/>
  <c r="U23" i="1" s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V13" i="1" l="1"/>
  <c r="X13" i="1"/>
  <c r="T13" i="1"/>
  <c r="X10" i="1"/>
  <c r="T10" i="1"/>
  <c r="R23" i="1"/>
  <c r="V10" i="1"/>
  <c r="V11" i="1"/>
  <c r="X11" i="1"/>
  <c r="T11" i="1"/>
  <c r="V15" i="1"/>
  <c r="X15" i="1"/>
  <c r="T15" i="1"/>
  <c r="V17" i="1"/>
  <c r="X17" i="1"/>
  <c r="T17" i="1"/>
  <c r="V19" i="1"/>
  <c r="X19" i="1"/>
  <c r="T19" i="1"/>
  <c r="V21" i="1"/>
  <c r="X21" i="1"/>
  <c r="T21" i="1"/>
  <c r="X12" i="1"/>
  <c r="T12" i="1"/>
  <c r="V12" i="1"/>
  <c r="X14" i="1"/>
  <c r="T14" i="1"/>
  <c r="V14" i="1"/>
  <c r="X16" i="1"/>
  <c r="T16" i="1"/>
  <c r="V16" i="1"/>
  <c r="X18" i="1"/>
  <c r="T18" i="1"/>
  <c r="V18" i="1"/>
  <c r="X20" i="1"/>
  <c r="T20" i="1"/>
  <c r="V20" i="1"/>
  <c r="X22" i="1"/>
  <c r="T22" i="1"/>
  <c r="V22" i="1"/>
  <c r="P23" i="1"/>
  <c r="S23" i="1"/>
  <c r="V23" i="1" l="1"/>
  <c r="X23" i="1"/>
  <c r="T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<sst xmlns="http://schemas.openxmlformats.org/spreadsheetml/2006/main" count="55" uniqueCount="51">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</sst>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  <xf numFmtId="40" fontId="0" fillId="0" borderId="0" xfId="0" applyNumberFormat="1"/>
    <xf numFmtId="0" fontId="2" fillId="0" borderId="0" xfId="0" applyFont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_Anexo%20II%20-%20Transparencia%20Mensal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147642</v>
          </cell>
          <cell r="N10">
            <v>147418.59</v>
          </cell>
          <cell r="O10">
            <v>147418.09</v>
          </cell>
          <cell r="P10">
            <v>124199.59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2480000</v>
          </cell>
          <cell r="N11">
            <v>17576.7</v>
          </cell>
          <cell r="O11">
            <v>8096.7</v>
          </cell>
          <cell r="P11">
            <v>8096.7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17910021</v>
          </cell>
          <cell r="N12">
            <v>14161544.699999999</v>
          </cell>
          <cell r="O12">
            <v>2395364.36</v>
          </cell>
          <cell r="P12">
            <v>2327177.92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23060904.640000001</v>
          </cell>
          <cell r="N13">
            <v>23060904.640000001</v>
          </cell>
          <cell r="O13">
            <v>23049836.09</v>
          </cell>
          <cell r="P13">
            <v>22910387.48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240000</v>
          </cell>
          <cell r="N14">
            <v>204205.5</v>
          </cell>
          <cell r="O14">
            <v>38964.050000000003</v>
          </cell>
          <cell r="P14">
            <v>38964.050000000003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219Z</v>
          </cell>
          <cell r="H15" t="str">
            <v>CONSERVACAO E RECUPERACAO DE ATIVOS DE INFRAESTRUTURA DA UNI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4</v>
          </cell>
          <cell r="M15">
            <v>500000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5937564</v>
          </cell>
          <cell r="N16">
            <v>5421824</v>
          </cell>
          <cell r="O16">
            <v>789989.39</v>
          </cell>
          <cell r="P16">
            <v>789989.39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4373530.5</v>
          </cell>
          <cell r="N17">
            <v>4363530.5</v>
          </cell>
          <cell r="O17">
            <v>1418279.16</v>
          </cell>
          <cell r="P17">
            <v>1418279.16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3524220.84</v>
          </cell>
          <cell r="N18">
            <v>3524220.84</v>
          </cell>
          <cell r="O18">
            <v>3524220.84</v>
          </cell>
          <cell r="P18">
            <v>3524220.84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1056</v>
          </cell>
          <cell r="K19" t="str">
            <v>BENEFICIOS DO RPPS DA UNIAO</v>
          </cell>
          <cell r="L19" t="str">
            <v>1</v>
          </cell>
          <cell r="M19">
            <v>5787939.04</v>
          </cell>
          <cell r="N19">
            <v>5787939.04</v>
          </cell>
          <cell r="O19">
            <v>5787939.04</v>
          </cell>
          <cell r="P19">
            <v>5755564.7800000003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28</v>
          </cell>
          <cell r="D20" t="str">
            <v>846</v>
          </cell>
          <cell r="E20" t="str">
            <v>0909</v>
          </cell>
          <cell r="F20" t="str">
            <v>OPERACOES ESPECIAIS: OUTROS ENCARGOS ESPECIAIS</v>
          </cell>
          <cell r="G20" t="str">
            <v>00S6</v>
          </cell>
          <cell r="H20" t="str">
            <v>BENEFICIO ESPECIAL E DEMAIS COMPLEMENTACOES DE APOSENTADORIA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19565.29</v>
          </cell>
          <cell r="N20">
            <v>19565.29</v>
          </cell>
          <cell r="O20">
            <v>19565.29</v>
          </cell>
          <cell r="P20">
            <v>19565.29</v>
          </cell>
        </row>
        <row r="21">
          <cell r="A21" t="str">
            <v>33201</v>
          </cell>
          <cell r="B21" t="str">
            <v>INSTITUTO NACIONAL DO SEGURO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00SA</v>
          </cell>
          <cell r="H21" t="str">
            <v>PAGAMENTO DE HONORARIOS PERICIAIS NAS ACOES EM QUE O INSS FI</v>
          </cell>
          <cell r="I21" t="str">
            <v>2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925397</v>
          </cell>
          <cell r="N21">
            <v>925289.85</v>
          </cell>
          <cell r="O21">
            <v>925289.79</v>
          </cell>
          <cell r="P21">
            <v>798282.93</v>
          </cell>
        </row>
        <row r="22">
          <cell r="A22" t="str">
            <v>40201</v>
          </cell>
          <cell r="B22" t="str">
            <v>INSTITUTO NACIONAL DO SEGURO SOCIAL - INSS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00SA</v>
          </cell>
          <cell r="H22" t="str">
            <v>PAGAMENTO DE HONORARIOS PERICIAIS NAS ACOES EM QUE O INSS FI</v>
          </cell>
          <cell r="I22" t="str">
            <v>2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tabSelected="1" view="pageBreakPreview" zoomScale="130" zoomScaleNormal="70" zoomScaleSheetLayoutView="130" workbookViewId="0">
      <selection activeCell="A9" sqref="A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44986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+'[1]Access-Mar'!A10</f>
        <v>12101</v>
      </c>
      <c r="B10" s="38" t="str">
        <f>+'[1]Access-Mar'!B10</f>
        <v>JUSTICA FEDERAL DE PRIMEIRO GRAU</v>
      </c>
      <c r="C10" s="39" t="str">
        <f>+CONCATENATE('[1]Access-Mar'!C10,".",'[1]Access-Mar'!D10)</f>
        <v>02.061</v>
      </c>
      <c r="D10" s="39" t="str">
        <f>+CONCATENATE('[1]Access-Mar'!E10,".",'[1]Access-Mar'!G10)</f>
        <v>0033.4224</v>
      </c>
      <c r="E10" s="38" t="str">
        <f>+'[1]Access-Mar'!F10</f>
        <v>PROGRAMA DE GESTAO E MANUTENCAO DO PODER JUDICIARIO</v>
      </c>
      <c r="F10" s="40" t="str">
        <f>+'[1]Access-Mar'!H10</f>
        <v>ASSISTENCIA JURIDICA A PESSOAS CARENTES</v>
      </c>
      <c r="G10" s="37" t="str">
        <f>IF('[1]Access-Mar'!I10="1","F","S")</f>
        <v>F</v>
      </c>
      <c r="H10" s="37" t="str">
        <f>+'[1]Access-Mar'!J10</f>
        <v>1000</v>
      </c>
      <c r="I10" s="41" t="str">
        <f>+'[1]Access-Mar'!K10</f>
        <v>RECURSOS LIVRES DA UNIAO</v>
      </c>
      <c r="J10" s="37" t="str">
        <f>+'[1]Access-Mar'!L10</f>
        <v>3</v>
      </c>
      <c r="K10" s="42"/>
      <c r="L10" s="43"/>
      <c r="M10" s="43"/>
      <c r="N10" s="44">
        <f>K10+L10-M10</f>
        <v>0</v>
      </c>
      <c r="O10" s="42"/>
      <c r="P10" s="45">
        <f>+'[1]Access-Mar'!M10</f>
        <v>147642</v>
      </c>
      <c r="Q10" s="45"/>
      <c r="R10" s="45">
        <f>N10-O10+P10+Q10</f>
        <v>147642</v>
      </c>
      <c r="S10" s="45">
        <f>+'[1]Access-Mar'!N10</f>
        <v>147418.59</v>
      </c>
      <c r="T10" s="46">
        <f>IF(R10&gt;0,S10/R10,0)</f>
        <v>0.99848681269557438</v>
      </c>
      <c r="U10" s="45">
        <f>+'[1]Access-Mar'!O10</f>
        <v>147418.09</v>
      </c>
      <c r="V10" s="46">
        <f>IF(R10&gt;0,U10/R10,0)</f>
        <v>0.99848342612535723</v>
      </c>
      <c r="W10" s="45">
        <f>+'[1]Access-Mar'!P10</f>
        <v>124199.59</v>
      </c>
      <c r="X10" s="46">
        <f>IF(R10&gt;0,W10/R10,0)</f>
        <v>0.84122126495170746</v>
      </c>
    </row>
    <row r="11" spans="1:24" ht="26.25" customHeight="1" x14ac:dyDescent="0.2">
      <c r="A11" s="47" t="str">
        <f>+'[1]Access-Mar'!A11</f>
        <v>12101</v>
      </c>
      <c r="B11" s="48" t="str">
        <f>+'[1]Access-Mar'!B11</f>
        <v>JUSTICA FEDERAL DE PRIMEIRO GRAU</v>
      </c>
      <c r="C11" s="47" t="str">
        <f>+CONCATENATE('[1]Access-Mar'!C11,".",'[1]Access-Mar'!D11)</f>
        <v>02.061</v>
      </c>
      <c r="D11" s="47" t="str">
        <f>+CONCATENATE('[1]Access-Mar'!E11,".",'[1]Access-Mar'!G11)</f>
        <v>0033.4257</v>
      </c>
      <c r="E11" s="48" t="str">
        <f>+'[1]Access-Mar'!F11</f>
        <v>PROGRAMA DE GESTAO E MANUTENCAO DO PODER JUDICIARIO</v>
      </c>
      <c r="F11" s="49" t="str">
        <f>+'[1]Access-Mar'!H11</f>
        <v>JULGAMENTO DE CAUSAS NA JUSTICA FEDERAL</v>
      </c>
      <c r="G11" s="47" t="str">
        <f>IF('[1]Access-Mar'!I11="1","F","S")</f>
        <v>F</v>
      </c>
      <c r="H11" s="47" t="str">
        <f>+'[1]Access-Mar'!J11</f>
        <v>1000</v>
      </c>
      <c r="I11" s="48" t="str">
        <f>+'[1]Access-Mar'!K11</f>
        <v>RECURSOS LIVRES DA UNIAO</v>
      </c>
      <c r="J11" s="47" t="str">
        <f>+'[1]Access-Mar'!L11</f>
        <v>4</v>
      </c>
      <c r="K11" s="50"/>
      <c r="L11" s="50"/>
      <c r="M11" s="50"/>
      <c r="N11" s="51">
        <v>0</v>
      </c>
      <c r="O11" s="50"/>
      <c r="P11" s="52">
        <f>+'[1]Access-Mar'!M11</f>
        <v>2480000</v>
      </c>
      <c r="Q11" s="52"/>
      <c r="R11" s="52">
        <f t="shared" ref="R11:R22" si="0">N11-O11+P11+Q11</f>
        <v>2480000</v>
      </c>
      <c r="S11" s="52">
        <f>+'[1]Access-Mar'!N11</f>
        <v>17576.7</v>
      </c>
      <c r="T11" s="53">
        <f t="shared" ref="T11:T23" si="1">IF(R11&gt;0,S11/R11,0)</f>
        <v>7.0873790322580647E-3</v>
      </c>
      <c r="U11" s="52">
        <f>+'[1]Access-Mar'!O11</f>
        <v>8096.7</v>
      </c>
      <c r="V11" s="53">
        <f t="shared" ref="V11:V23" si="2">IF(R11&gt;0,U11/R11,0)</f>
        <v>3.2647983870967741E-3</v>
      </c>
      <c r="W11" s="52">
        <f>+'[1]Access-Mar'!P11</f>
        <v>8096.7</v>
      </c>
      <c r="X11" s="53">
        <f t="shared" ref="X11:X23" si="3">IF(R11&gt;0,W11/R11,0)</f>
        <v>3.2647983870967741E-3</v>
      </c>
    </row>
    <row r="12" spans="1:24" ht="26.25" customHeight="1" x14ac:dyDescent="0.2">
      <c r="A12" s="47" t="str">
        <f>+'[1]Access-Mar'!A12</f>
        <v>12101</v>
      </c>
      <c r="B12" s="48" t="str">
        <f>+'[1]Access-Mar'!B12</f>
        <v>JUSTICA FEDERAL DE PRIMEIRO GRAU</v>
      </c>
      <c r="C12" s="47" t="str">
        <f>+CONCATENATE('[1]Access-Mar'!C12,".",'[1]Access-Mar'!D12)</f>
        <v>02.061</v>
      </c>
      <c r="D12" s="47" t="str">
        <f>+CONCATENATE('[1]Access-Mar'!E12,".",'[1]Access-Mar'!G12)</f>
        <v>0033.4257</v>
      </c>
      <c r="E12" s="48" t="str">
        <f>+'[1]Access-Mar'!F12</f>
        <v>PROGRAMA DE GESTAO E MANUTENCAO DO PODER JUDICIARIO</v>
      </c>
      <c r="F12" s="48" t="str">
        <f>+'[1]Access-Mar'!H12</f>
        <v>JULGAMENTO DE CAUSAS NA JUSTICA FEDERAL</v>
      </c>
      <c r="G12" s="47" t="str">
        <f>IF('[1]Access-Mar'!I12="1","F","S")</f>
        <v>F</v>
      </c>
      <c r="H12" s="47" t="str">
        <f>+'[1]Access-Mar'!J12</f>
        <v>1000</v>
      </c>
      <c r="I12" s="48" t="str">
        <f>+'[1]Access-Mar'!K12</f>
        <v>RECURSOS LIVRES DA UNIAO</v>
      </c>
      <c r="J12" s="47" t="str">
        <f>+'[1]Access-Mar'!L12</f>
        <v>3</v>
      </c>
      <c r="K12" s="52"/>
      <c r="L12" s="52"/>
      <c r="M12" s="52"/>
      <c r="N12" s="50">
        <v>0</v>
      </c>
      <c r="O12" s="52"/>
      <c r="P12" s="52">
        <f>+'[1]Access-Mar'!M12</f>
        <v>17910021</v>
      </c>
      <c r="Q12" s="52"/>
      <c r="R12" s="52">
        <f t="shared" si="0"/>
        <v>17910021</v>
      </c>
      <c r="S12" s="52">
        <f>+'[1]Access-Mar'!N12</f>
        <v>14161544.699999999</v>
      </c>
      <c r="T12" s="53">
        <f t="shared" si="1"/>
        <v>0.79070508627544323</v>
      </c>
      <c r="U12" s="52">
        <f>+'[1]Access-Mar'!O12</f>
        <v>2395364.36</v>
      </c>
      <c r="V12" s="53">
        <f t="shared" si="2"/>
        <v>0.13374436356048941</v>
      </c>
      <c r="W12" s="52">
        <f>+'[1]Access-Mar'!P12</f>
        <v>2327177.92</v>
      </c>
      <c r="X12" s="53">
        <f t="shared" si="3"/>
        <v>0.1299371966118856</v>
      </c>
    </row>
    <row r="13" spans="1:24" ht="26.25" customHeight="1" x14ac:dyDescent="0.2">
      <c r="A13" s="47" t="str">
        <f>+'[1]Access-Mar'!A13</f>
        <v>12101</v>
      </c>
      <c r="B13" s="48" t="str">
        <f>+'[1]Access-Mar'!B13</f>
        <v>JUSTICA FEDERAL DE PRIMEIRO GRAU</v>
      </c>
      <c r="C13" s="47" t="str">
        <f>+CONCATENATE('[1]Access-Mar'!C13,".",'[1]Access-Mar'!D13)</f>
        <v>02.122</v>
      </c>
      <c r="D13" s="47" t="str">
        <f>+CONCATENATE('[1]Access-Mar'!E13,".",'[1]Access-Mar'!G13)</f>
        <v>0033.20TP</v>
      </c>
      <c r="E13" s="48" t="str">
        <f>+'[1]Access-Mar'!F13</f>
        <v>PROGRAMA DE GESTAO E MANUTENCAO DO PODER JUDICIARIO</v>
      </c>
      <c r="F13" s="48" t="str">
        <f>+'[1]Access-Mar'!H13</f>
        <v>ATIVOS CIVIS DA UNIAO</v>
      </c>
      <c r="G13" s="47" t="str">
        <f>IF('[1]Access-Mar'!I13="1","F","S")</f>
        <v>F</v>
      </c>
      <c r="H13" s="47" t="str">
        <f>+'[1]Access-Mar'!J13</f>
        <v>1000</v>
      </c>
      <c r="I13" s="48" t="str">
        <f>+'[1]Access-Mar'!K13</f>
        <v>RECURSOS LIVRES DA UNIAO</v>
      </c>
      <c r="J13" s="47" t="str">
        <f>+'[1]Access-Mar'!L13</f>
        <v>1</v>
      </c>
      <c r="K13" s="52"/>
      <c r="L13" s="52"/>
      <c r="M13" s="52"/>
      <c r="N13" s="50">
        <v>0</v>
      </c>
      <c r="O13" s="52"/>
      <c r="P13" s="52">
        <f>+'[1]Access-Mar'!M13</f>
        <v>23060904.640000001</v>
      </c>
      <c r="Q13" s="52"/>
      <c r="R13" s="52">
        <f t="shared" si="0"/>
        <v>23060904.640000001</v>
      </c>
      <c r="S13" s="52">
        <f>+'[1]Access-Mar'!N13</f>
        <v>23060904.640000001</v>
      </c>
      <c r="T13" s="53">
        <f t="shared" si="1"/>
        <v>1</v>
      </c>
      <c r="U13" s="52">
        <f>+'[1]Access-Mar'!O13</f>
        <v>23049836.09</v>
      </c>
      <c r="V13" s="53">
        <f t="shared" si="2"/>
        <v>0.99952002967044051</v>
      </c>
      <c r="W13" s="52">
        <f>+'[1]Access-Mar'!P13</f>
        <v>22910387.48</v>
      </c>
      <c r="X13" s="53">
        <f t="shared" si="3"/>
        <v>0.9934730591731028</v>
      </c>
    </row>
    <row r="14" spans="1:24" ht="26.25" customHeight="1" x14ac:dyDescent="0.2">
      <c r="A14" s="47" t="str">
        <f>+'[1]Access-Mar'!A14</f>
        <v>12101</v>
      </c>
      <c r="B14" s="48" t="str">
        <f>+'[1]Access-Mar'!B14</f>
        <v>JUSTICA FEDERAL DE PRIMEIRO GRAU</v>
      </c>
      <c r="C14" s="47" t="str">
        <f>+CONCATENATE('[1]Access-Mar'!C14,".",'[1]Access-Mar'!D14)</f>
        <v>02.122</v>
      </c>
      <c r="D14" s="47" t="str">
        <f>+CONCATENATE('[1]Access-Mar'!E14,".",'[1]Access-Mar'!G14)</f>
        <v>0033.216H</v>
      </c>
      <c r="E14" s="48" t="str">
        <f>+'[1]Access-Mar'!F14</f>
        <v>PROGRAMA DE GESTAO E MANUTENCAO DO PODER JUDICIARIO</v>
      </c>
      <c r="F14" s="48" t="str">
        <f>+'[1]Access-Mar'!H14</f>
        <v>AJUDA DE CUSTO PARA MORADIA OU AUXILIO-MORADIA A AGENTES PUB</v>
      </c>
      <c r="G14" s="47" t="str">
        <f>IF('[1]Access-Mar'!I14="1","F","S")</f>
        <v>F</v>
      </c>
      <c r="H14" s="47" t="str">
        <f>+'[1]Access-Mar'!J14</f>
        <v>1000</v>
      </c>
      <c r="I14" s="48" t="str">
        <f>+'[1]Access-Mar'!K14</f>
        <v>RECURSOS LIVRES DA UNIAO</v>
      </c>
      <c r="J14" s="47" t="str">
        <f>+'[1]Access-Mar'!L14</f>
        <v>3</v>
      </c>
      <c r="K14" s="52"/>
      <c r="L14" s="52"/>
      <c r="M14" s="52"/>
      <c r="N14" s="50">
        <v>0</v>
      </c>
      <c r="O14" s="52"/>
      <c r="P14" s="52">
        <f>+'[1]Access-Mar'!M14</f>
        <v>240000</v>
      </c>
      <c r="Q14" s="52"/>
      <c r="R14" s="52">
        <f t="shared" si="0"/>
        <v>240000</v>
      </c>
      <c r="S14" s="52">
        <f>+'[1]Access-Mar'!N14</f>
        <v>204205.5</v>
      </c>
      <c r="T14" s="53">
        <f t="shared" si="1"/>
        <v>0.85085624999999998</v>
      </c>
      <c r="U14" s="52">
        <f>+'[1]Access-Mar'!O14</f>
        <v>38964.050000000003</v>
      </c>
      <c r="V14" s="53">
        <f t="shared" si="2"/>
        <v>0.16235020833333336</v>
      </c>
      <c r="W14" s="52">
        <f>+'[1]Access-Mar'!P14</f>
        <v>38964.050000000003</v>
      </c>
      <c r="X14" s="53">
        <f t="shared" si="3"/>
        <v>0.16235020833333336</v>
      </c>
    </row>
    <row r="15" spans="1:24" ht="26.25" customHeight="1" x14ac:dyDescent="0.2">
      <c r="A15" s="47" t="str">
        <f>+'[1]Access-Mar'!A15</f>
        <v>12101</v>
      </c>
      <c r="B15" s="48" t="str">
        <f>+'[1]Access-Mar'!B15</f>
        <v>JUSTICA FEDERAL DE PRIMEIRO GRAU</v>
      </c>
      <c r="C15" s="47" t="str">
        <f>+CONCATENATE('[1]Access-Mar'!C15,".",'[1]Access-Mar'!D15)</f>
        <v>02.122</v>
      </c>
      <c r="D15" s="47" t="str">
        <f>+CONCATENATE('[1]Access-Mar'!E15,".",'[1]Access-Mar'!G15)</f>
        <v>0033.219Z</v>
      </c>
      <c r="E15" s="48" t="str">
        <f>+'[1]Access-Mar'!F15</f>
        <v>PROGRAMA DE GESTAO E MANUTENCAO DO PODER JUDICIARIO</v>
      </c>
      <c r="F15" s="48" t="str">
        <f>+'[1]Access-Mar'!H15</f>
        <v>CONSERVACAO E RECUPERACAO DE ATIVOS DE INFRAESTRUTURA DA UNI</v>
      </c>
      <c r="G15" s="47" t="str">
        <f>IF('[1]Access-Mar'!I15="1","F","S")</f>
        <v>F</v>
      </c>
      <c r="H15" s="47" t="str">
        <f>+'[1]Access-Mar'!J15</f>
        <v>1000</v>
      </c>
      <c r="I15" s="48" t="str">
        <f>+'[1]Access-Mar'!K15</f>
        <v>RECURSOS LIVRES DA UNIAO</v>
      </c>
      <c r="J15" s="47" t="str">
        <f>+'[1]Access-Mar'!L15</f>
        <v>4</v>
      </c>
      <c r="K15" s="50"/>
      <c r="L15" s="50"/>
      <c r="M15" s="50"/>
      <c r="N15" s="50">
        <v>0</v>
      </c>
      <c r="O15" s="50"/>
      <c r="P15" s="52">
        <f>+'[1]Access-Mar'!M15</f>
        <v>500000</v>
      </c>
      <c r="Q15" s="52"/>
      <c r="R15" s="52">
        <f t="shared" si="0"/>
        <v>500000</v>
      </c>
      <c r="S15" s="52">
        <f>+'[1]Access-Mar'!N15</f>
        <v>0</v>
      </c>
      <c r="T15" s="53">
        <f t="shared" si="1"/>
        <v>0</v>
      </c>
      <c r="U15" s="52">
        <f>+'[1]Access-Mar'!O15</f>
        <v>0</v>
      </c>
      <c r="V15" s="53">
        <f t="shared" si="2"/>
        <v>0</v>
      </c>
      <c r="W15" s="52">
        <f>+'[1]Access-Mar'!P15</f>
        <v>0</v>
      </c>
      <c r="X15" s="53">
        <f t="shared" si="3"/>
        <v>0</v>
      </c>
    </row>
    <row r="16" spans="1:24" ht="26.25" customHeight="1" x14ac:dyDescent="0.2">
      <c r="A16" s="47" t="str">
        <f>+'[1]Access-Mar'!A16</f>
        <v>12101</v>
      </c>
      <c r="B16" s="48" t="str">
        <f>+'[1]Access-Mar'!B16</f>
        <v>JUSTICA FEDERAL DE PRIMEIRO GRAU</v>
      </c>
      <c r="C16" s="47" t="str">
        <f>+CONCATENATE('[1]Access-Mar'!C16,".",'[1]Access-Mar'!D16)</f>
        <v>02.331</v>
      </c>
      <c r="D16" s="47" t="str">
        <f>+CONCATENATE('[1]Access-Mar'!E16,".",'[1]Access-Mar'!G16)</f>
        <v>0033.2004</v>
      </c>
      <c r="E16" s="48" t="str">
        <f>+'[1]Access-Mar'!F16</f>
        <v>PROGRAMA DE GESTAO E MANUTENCAO DO PODER JUDICIARIO</v>
      </c>
      <c r="F16" s="48" t="str">
        <f>+'[1]Access-Mar'!H16</f>
        <v>ASSISTENCIA MEDICA E ODONTOLOGICA AOS SERVIDORES CIVIS, EMPR</v>
      </c>
      <c r="G16" s="47" t="str">
        <f>IF('[1]Access-Mar'!I16="1","F","S")</f>
        <v>S</v>
      </c>
      <c r="H16" s="47" t="str">
        <f>+'[1]Access-Mar'!J16</f>
        <v>1000</v>
      </c>
      <c r="I16" s="48" t="str">
        <f>+'[1]Access-Mar'!K16</f>
        <v>RECURSOS LIVRES DA UNIAO</v>
      </c>
      <c r="J16" s="47" t="str">
        <f>+'[1]Access-Mar'!L16</f>
        <v>3</v>
      </c>
      <c r="K16" s="52"/>
      <c r="L16" s="52"/>
      <c r="M16" s="52"/>
      <c r="N16" s="50">
        <v>0</v>
      </c>
      <c r="O16" s="52"/>
      <c r="P16" s="52">
        <f>+'[1]Access-Mar'!M16</f>
        <v>5937564</v>
      </c>
      <c r="Q16" s="52"/>
      <c r="R16" s="52">
        <f t="shared" si="0"/>
        <v>5937564</v>
      </c>
      <c r="S16" s="52">
        <f>+'[1]Access-Mar'!N16</f>
        <v>5421824</v>
      </c>
      <c r="T16" s="53">
        <f t="shared" si="1"/>
        <v>0.91313946258095069</v>
      </c>
      <c r="U16" s="52">
        <f>+'[1]Access-Mar'!O16</f>
        <v>789989.39</v>
      </c>
      <c r="V16" s="53">
        <f t="shared" si="2"/>
        <v>0.13304941049898578</v>
      </c>
      <c r="W16" s="52">
        <f>+'[1]Access-Mar'!P16</f>
        <v>789989.39</v>
      </c>
      <c r="X16" s="53">
        <f t="shared" si="3"/>
        <v>0.13304941049898578</v>
      </c>
    </row>
    <row r="17" spans="1:24" ht="26.25" customHeight="1" x14ac:dyDescent="0.2">
      <c r="A17" s="47" t="str">
        <f>+'[1]Access-Mar'!A17</f>
        <v>12101</v>
      </c>
      <c r="B17" s="48" t="str">
        <f>+'[1]Access-Mar'!B17</f>
        <v>JUSTICA FEDERAL DE PRIMEIRO GRAU</v>
      </c>
      <c r="C17" s="47" t="str">
        <f>+CONCATENATE('[1]Access-Mar'!C17,".",'[1]Access-Mar'!D17)</f>
        <v>02.331</v>
      </c>
      <c r="D17" s="47" t="str">
        <f>+CONCATENATE('[1]Access-Mar'!E17,".",'[1]Access-Mar'!G17)</f>
        <v>0033.212B</v>
      </c>
      <c r="E17" s="48" t="str">
        <f>+'[1]Access-Mar'!F17</f>
        <v>PROGRAMA DE GESTAO E MANUTENCAO DO PODER JUDICIARIO</v>
      </c>
      <c r="F17" s="48" t="str">
        <f>+'[1]Access-Mar'!H17</f>
        <v>BENEFICIOS OBRIGATORIOS AOS SERVIDORES CIVIS, EMPREGADOS, MI</v>
      </c>
      <c r="G17" s="47" t="str">
        <f>IF('[1]Access-Mar'!I17="1","F","S")</f>
        <v>F</v>
      </c>
      <c r="H17" s="47" t="str">
        <f>+'[1]Access-Mar'!J17</f>
        <v>1000</v>
      </c>
      <c r="I17" s="48" t="str">
        <f>+'[1]Access-Mar'!K17</f>
        <v>RECURSOS LIVRES DA UNIAO</v>
      </c>
      <c r="J17" s="47" t="str">
        <f>+'[1]Access-Mar'!L17</f>
        <v>3</v>
      </c>
      <c r="K17" s="52"/>
      <c r="L17" s="52"/>
      <c r="M17" s="52"/>
      <c r="N17" s="50">
        <v>0</v>
      </c>
      <c r="O17" s="52"/>
      <c r="P17" s="52">
        <f>+'[1]Access-Mar'!M17</f>
        <v>4373530.5</v>
      </c>
      <c r="Q17" s="52"/>
      <c r="R17" s="52">
        <f t="shared" si="0"/>
        <v>4373530.5</v>
      </c>
      <c r="S17" s="52">
        <f>+'[1]Access-Mar'!N17</f>
        <v>4363530.5</v>
      </c>
      <c r="T17" s="53">
        <f t="shared" si="1"/>
        <v>0.99771351771755112</v>
      </c>
      <c r="U17" s="52">
        <f>+'[1]Access-Mar'!O17</f>
        <v>1418279.16</v>
      </c>
      <c r="V17" s="53">
        <f t="shared" si="2"/>
        <v>0.32428701709065477</v>
      </c>
      <c r="W17" s="52">
        <f>+'[1]Access-Mar'!P17</f>
        <v>1418279.16</v>
      </c>
      <c r="X17" s="53">
        <f t="shared" si="3"/>
        <v>0.32428701709065477</v>
      </c>
    </row>
    <row r="18" spans="1:24" ht="26.25" customHeight="1" x14ac:dyDescent="0.2">
      <c r="A18" s="47" t="str">
        <f>+'[1]Access-Mar'!A18</f>
        <v>12101</v>
      </c>
      <c r="B18" s="48" t="str">
        <f>+'[1]Access-Mar'!B18</f>
        <v>JUSTICA FEDERAL DE PRIMEIRO GRAU</v>
      </c>
      <c r="C18" s="47" t="str">
        <f>+CONCATENATE('[1]Access-Mar'!C18,".",'[1]Access-Mar'!D18)</f>
        <v>02.846</v>
      </c>
      <c r="D18" s="47" t="str">
        <f>+CONCATENATE('[1]Access-Mar'!E18,".",'[1]Access-Mar'!G18)</f>
        <v>0033.09HB</v>
      </c>
      <c r="E18" s="48" t="str">
        <f>+'[1]Access-Mar'!F18</f>
        <v>PROGRAMA DE GESTAO E MANUTENCAO DO PODER JUDICIARIO</v>
      </c>
      <c r="F18" s="48" t="str">
        <f>+'[1]Access-Mar'!H18</f>
        <v>CONTRIBUICAO DA UNIAO, DE SUAS AUTARQUIAS E FUNDACOES PARA O</v>
      </c>
      <c r="G18" s="47" t="str">
        <f>IF('[1]Access-Mar'!I18="1","F","S")</f>
        <v>F</v>
      </c>
      <c r="H18" s="47" t="str">
        <f>+'[1]Access-Mar'!J18</f>
        <v>1000</v>
      </c>
      <c r="I18" s="48" t="str">
        <f>+'[1]Access-Mar'!K18</f>
        <v>RECURSOS LIVRES DA UNIAO</v>
      </c>
      <c r="J18" s="47" t="str">
        <f>+'[1]Access-Mar'!L18</f>
        <v>1</v>
      </c>
      <c r="K18" s="50"/>
      <c r="L18" s="50"/>
      <c r="M18" s="50"/>
      <c r="N18" s="50">
        <v>0</v>
      </c>
      <c r="O18" s="50"/>
      <c r="P18" s="52">
        <f>+'[1]Access-Mar'!M18</f>
        <v>3524220.84</v>
      </c>
      <c r="Q18" s="52"/>
      <c r="R18" s="52">
        <f t="shared" si="0"/>
        <v>3524220.84</v>
      </c>
      <c r="S18" s="52">
        <f>+'[1]Access-Mar'!N18</f>
        <v>3524220.84</v>
      </c>
      <c r="T18" s="53">
        <f t="shared" si="1"/>
        <v>1</v>
      </c>
      <c r="U18" s="52">
        <f>+'[1]Access-Mar'!O18</f>
        <v>3524220.84</v>
      </c>
      <c r="V18" s="53">
        <f t="shared" si="2"/>
        <v>1</v>
      </c>
      <c r="W18" s="52">
        <f>+'[1]Access-Mar'!P18</f>
        <v>3524220.84</v>
      </c>
      <c r="X18" s="53">
        <f t="shared" si="3"/>
        <v>1</v>
      </c>
    </row>
    <row r="19" spans="1:24" ht="26.25" customHeight="1" x14ac:dyDescent="0.2">
      <c r="A19" s="47" t="str">
        <f>+'[1]Access-Mar'!A19</f>
        <v>12101</v>
      </c>
      <c r="B19" s="48" t="str">
        <f>+'[1]Access-Mar'!B19</f>
        <v>JUSTICA FEDERAL DE PRIMEIRO GRAU</v>
      </c>
      <c r="C19" s="47" t="str">
        <f>+CONCATENATE('[1]Access-Mar'!C19,".",'[1]Access-Mar'!D19)</f>
        <v>09.272</v>
      </c>
      <c r="D19" s="47" t="str">
        <f>+CONCATENATE('[1]Access-Mar'!E19,".",'[1]Access-Mar'!G19)</f>
        <v>0033.0181</v>
      </c>
      <c r="E19" s="48" t="str">
        <f>+'[1]Access-Mar'!F19</f>
        <v>PROGRAMA DE GESTAO E MANUTENCAO DO PODER JUDICIARIO</v>
      </c>
      <c r="F19" s="48" t="str">
        <f>+'[1]Access-Mar'!H19</f>
        <v>APOSENTADORIAS E PENSOES CIVIS DA UNIAO</v>
      </c>
      <c r="G19" s="47" t="str">
        <f>IF('[1]Access-Mar'!I19="1","F","S")</f>
        <v>S</v>
      </c>
      <c r="H19" s="47" t="str">
        <f>+'[1]Access-Mar'!J19</f>
        <v>1056</v>
      </c>
      <c r="I19" s="48" t="str">
        <f>+'[1]Access-Mar'!K19</f>
        <v>BENEFICIOS DO RPPS DA UNIAO</v>
      </c>
      <c r="J19" s="47" t="str">
        <f>+'[1]Access-Mar'!L19</f>
        <v>1</v>
      </c>
      <c r="K19" s="50"/>
      <c r="L19" s="50"/>
      <c r="M19" s="50"/>
      <c r="N19" s="50">
        <v>0</v>
      </c>
      <c r="O19" s="50"/>
      <c r="P19" s="52">
        <f>+'[1]Access-Mar'!M19</f>
        <v>5787939.04</v>
      </c>
      <c r="Q19" s="52"/>
      <c r="R19" s="52">
        <f t="shared" si="0"/>
        <v>5787939.04</v>
      </c>
      <c r="S19" s="52">
        <f>+'[1]Access-Mar'!N19</f>
        <v>5787939.04</v>
      </c>
      <c r="T19" s="53">
        <f t="shared" si="1"/>
        <v>1</v>
      </c>
      <c r="U19" s="52">
        <f>+'[1]Access-Mar'!O19</f>
        <v>5787939.04</v>
      </c>
      <c r="V19" s="53">
        <f t="shared" si="2"/>
        <v>1</v>
      </c>
      <c r="W19" s="52">
        <f>+'[1]Access-Mar'!P19</f>
        <v>5755564.7800000003</v>
      </c>
      <c r="X19" s="53">
        <f t="shared" si="3"/>
        <v>0.99440659969355871</v>
      </c>
    </row>
    <row r="20" spans="1:24" ht="26.25" customHeight="1" x14ac:dyDescent="0.2">
      <c r="A20" s="47" t="str">
        <f>+'[1]Access-Mar'!A20</f>
        <v>12101</v>
      </c>
      <c r="B20" s="48" t="str">
        <f>+'[1]Access-Mar'!B20</f>
        <v>JUSTICA FEDERAL DE PRIMEIRO GRAU</v>
      </c>
      <c r="C20" s="47" t="str">
        <f>+CONCATENATE('[1]Access-Mar'!C20,".",'[1]Access-Mar'!D20)</f>
        <v>28.846</v>
      </c>
      <c r="D20" s="47" t="str">
        <f>+CONCATENATE('[1]Access-Mar'!E20,".",'[1]Access-Mar'!G20)</f>
        <v>0909.00S6</v>
      </c>
      <c r="E20" s="48" t="str">
        <f>+'[1]Access-Mar'!F20</f>
        <v>OPERACOES ESPECIAIS: OUTROS ENCARGOS ESPECIAIS</v>
      </c>
      <c r="F20" s="48" t="str">
        <f>+'[1]Access-Mar'!H20</f>
        <v>BENEFICIO ESPECIAL E DEMAIS COMPLEMENTACOES DE APOSENTADORIA</v>
      </c>
      <c r="G20" s="47" t="str">
        <f>IF('[1]Access-Mar'!I20="1","F","S")</f>
        <v>F</v>
      </c>
      <c r="H20" s="47" t="str">
        <f>+'[1]Access-Mar'!J20</f>
        <v>1000</v>
      </c>
      <c r="I20" s="48" t="str">
        <f>+'[1]Access-Mar'!K20</f>
        <v>RECURSOS LIVRES DA UNIAO</v>
      </c>
      <c r="J20" s="47" t="str">
        <f>+'[1]Access-Mar'!L20</f>
        <v>1</v>
      </c>
      <c r="K20" s="50"/>
      <c r="L20" s="50"/>
      <c r="M20" s="50"/>
      <c r="N20" s="50">
        <v>0</v>
      </c>
      <c r="O20" s="50"/>
      <c r="P20" s="52">
        <f>+'[1]Access-Mar'!M20</f>
        <v>19565.29</v>
      </c>
      <c r="Q20" s="52"/>
      <c r="R20" s="52">
        <f t="shared" si="0"/>
        <v>19565.29</v>
      </c>
      <c r="S20" s="52">
        <f>+'[1]Access-Mar'!N20</f>
        <v>19565.29</v>
      </c>
      <c r="T20" s="53">
        <f t="shared" si="1"/>
        <v>1</v>
      </c>
      <c r="U20" s="52">
        <f>+'[1]Access-Mar'!O20</f>
        <v>19565.29</v>
      </c>
      <c r="V20" s="53">
        <f t="shared" si="2"/>
        <v>1</v>
      </c>
      <c r="W20" s="52">
        <f>+'[1]Access-Mar'!P20</f>
        <v>19565.29</v>
      </c>
      <c r="X20" s="53">
        <f t="shared" si="3"/>
        <v>1</v>
      </c>
    </row>
    <row r="21" spans="1:24" ht="26.25" customHeight="1" x14ac:dyDescent="0.2">
      <c r="A21" s="47" t="str">
        <f>+'[1]Access-Mar'!A21</f>
        <v>33201</v>
      </c>
      <c r="B21" s="48" t="str">
        <f>+'[1]Access-Mar'!B21</f>
        <v>INSTITUTO NACIONAL DO SEGURO SOCIAL</v>
      </c>
      <c r="C21" s="47" t="str">
        <f>+CONCATENATE('[1]Access-Mar'!C21,".",'[1]Access-Mar'!D21)</f>
        <v>28.846</v>
      </c>
      <c r="D21" s="47" t="str">
        <f>+CONCATENATE('[1]Access-Mar'!E21,".",'[1]Access-Mar'!G21)</f>
        <v>0901.00SA</v>
      </c>
      <c r="E21" s="48" t="str">
        <f>+'[1]Access-Mar'!F21</f>
        <v>OPERACOES ESPECIAIS: CUMPRIMENTO DE SENTENCAS JUDICIAIS</v>
      </c>
      <c r="F21" s="48" t="str">
        <f>+'[1]Access-Mar'!H21</f>
        <v>PAGAMENTO DE HONORARIOS PERICIAIS NAS ACOES EM QUE O INSS FI</v>
      </c>
      <c r="G21" s="47" t="str">
        <f>IF('[1]Access-Mar'!I21="1","F","S")</f>
        <v>S</v>
      </c>
      <c r="H21" s="47" t="str">
        <f>+'[1]Access-Mar'!J21</f>
        <v>1000</v>
      </c>
      <c r="I21" s="48" t="str">
        <f>+'[1]Access-Mar'!K21</f>
        <v>RECURSOS LIVRES DA UNIAO</v>
      </c>
      <c r="J21" s="47" t="str">
        <f>+'[1]Access-Mar'!L21</f>
        <v>3</v>
      </c>
      <c r="K21" s="50"/>
      <c r="L21" s="50"/>
      <c r="M21" s="50"/>
      <c r="N21" s="50">
        <v>0</v>
      </c>
      <c r="O21" s="50"/>
      <c r="P21" s="52">
        <f>+'[1]Access-Mar'!M21</f>
        <v>925397</v>
      </c>
      <c r="Q21" s="52"/>
      <c r="R21" s="52">
        <f t="shared" si="0"/>
        <v>925397</v>
      </c>
      <c r="S21" s="52">
        <f>+'[1]Access-Mar'!N21</f>
        <v>925289.85</v>
      </c>
      <c r="T21" s="53">
        <f t="shared" si="1"/>
        <v>0.99988421185718124</v>
      </c>
      <c r="U21" s="52">
        <f>+'[1]Access-Mar'!O21</f>
        <v>925289.79</v>
      </c>
      <c r="V21" s="53">
        <f t="shared" si="2"/>
        <v>0.99988414702014383</v>
      </c>
      <c r="W21" s="52">
        <f>+'[1]Access-Mar'!P21</f>
        <v>798282.93</v>
      </c>
      <c r="X21" s="53">
        <f t="shared" si="3"/>
        <v>0.8626383379241559</v>
      </c>
    </row>
    <row r="22" spans="1:24" ht="26.25" customHeight="1" thickBot="1" x14ac:dyDescent="0.25">
      <c r="A22" s="47" t="str">
        <f>+'[1]Access-Mar'!A22</f>
        <v>40201</v>
      </c>
      <c r="B22" s="48" t="str">
        <f>+'[1]Access-Mar'!B22</f>
        <v>INSTITUTO NACIONAL DO SEGURO SOCIAL - INSS</v>
      </c>
      <c r="C22" s="47" t="str">
        <f>+CONCATENATE('[1]Access-Mar'!C22,".",'[1]Access-Mar'!D22)</f>
        <v>28.846</v>
      </c>
      <c r="D22" s="47" t="str">
        <f>+CONCATENATE('[1]Access-Mar'!E22,".",'[1]Access-Mar'!G22)</f>
        <v>0901.00SA</v>
      </c>
      <c r="E22" s="48" t="str">
        <f>+'[1]Access-Mar'!F22</f>
        <v>OPERACOES ESPECIAIS: CUMPRIMENTO DE SENTENCAS JUDICIAIS</v>
      </c>
      <c r="F22" s="48" t="str">
        <f>+'[1]Access-Mar'!H22</f>
        <v>PAGAMENTO DE HONORARIOS PERICIAIS NAS ACOES EM QUE O INSS FI</v>
      </c>
      <c r="G22" s="47" t="str">
        <f>IF('[1]Access-Mar'!I22="1","F","S")</f>
        <v>S</v>
      </c>
      <c r="H22" s="47" t="str">
        <f>+'[1]Access-Mar'!J22</f>
        <v>1000</v>
      </c>
      <c r="I22" s="48" t="str">
        <f>+'[1]Access-Mar'!K22</f>
        <v>RECURSOS LIVRES DA UNIAO</v>
      </c>
      <c r="J22" s="47" t="str">
        <f>+'[1]Access-Mar'!L22</f>
        <v>3</v>
      </c>
      <c r="K22" s="50"/>
      <c r="L22" s="50"/>
      <c r="M22" s="50"/>
      <c r="N22" s="50">
        <v>0</v>
      </c>
      <c r="O22" s="50"/>
      <c r="P22" s="52">
        <f>+'[1]Access-Mar'!M22</f>
        <v>0</v>
      </c>
      <c r="Q22" s="52"/>
      <c r="R22" s="52">
        <f t="shared" si="0"/>
        <v>0</v>
      </c>
      <c r="S22" s="52">
        <f>+'[1]Access-Mar'!N22</f>
        <v>0</v>
      </c>
      <c r="T22" s="53">
        <f t="shared" si="1"/>
        <v>0</v>
      </c>
      <c r="U22" s="52">
        <f>+'[1]Access-Mar'!O22</f>
        <v>0</v>
      </c>
      <c r="V22" s="53">
        <f t="shared" si="2"/>
        <v>0</v>
      </c>
      <c r="W22" s="52">
        <f>+'[1]Access-Mar'!P22</f>
        <v>0</v>
      </c>
      <c r="X22" s="53">
        <f t="shared" si="3"/>
        <v>0</v>
      </c>
    </row>
    <row r="23" spans="1:24" ht="24.7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64906784.310000002</v>
      </c>
      <c r="Q23" s="56">
        <f>SUM(Q10:Q22)</f>
        <v>0</v>
      </c>
      <c r="R23" s="56">
        <f>SUM(R10:R22)</f>
        <v>64906784.310000002</v>
      </c>
      <c r="S23" s="56">
        <f>SUM(S10:S22)</f>
        <v>57634019.649999999</v>
      </c>
      <c r="T23" s="57">
        <f t="shared" si="1"/>
        <v>0.88795062430970706</v>
      </c>
      <c r="U23" s="56">
        <f>SUM(U10:U22)</f>
        <v>38104962.799999997</v>
      </c>
      <c r="V23" s="57">
        <f t="shared" si="2"/>
        <v>0.58707210971980439</v>
      </c>
      <c r="W23" s="56">
        <f>SUM(W10:W22)</f>
        <v>37714728.130000003</v>
      </c>
      <c r="X23" s="57">
        <f t="shared" si="3"/>
        <v>0.58105987734458453</v>
      </c>
    </row>
    <row r="24" spans="1:24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  <row r="28" spans="1:24" x14ac:dyDescent="0.2">
      <c r="P28" s="59"/>
      <c r="Q28" s="59"/>
      <c r="R28" s="59"/>
      <c r="S28" s="59"/>
      <c r="T28" s="59"/>
      <c r="U28" s="59"/>
      <c r="V28" s="59"/>
      <c r="W28" s="59"/>
      <c r="X28" s="59"/>
    </row>
    <row r="29" spans="1:24" x14ac:dyDescent="0.2">
      <c r="N29" s="60"/>
      <c r="P29" s="59"/>
      <c r="Q29" s="59"/>
      <c r="R29" s="59"/>
      <c r="S29" s="59"/>
      <c r="T29" s="59"/>
      <c r="U29" s="59"/>
      <c r="V29" s="59"/>
      <c r="W29" s="59"/>
      <c r="X29" s="59"/>
    </row>
    <row r="30" spans="1:24" x14ac:dyDescent="0.2">
      <c r="P30" s="59"/>
      <c r="Q30" s="59"/>
      <c r="R30" s="59"/>
      <c r="S30" s="59"/>
      <c r="T30" s="59"/>
      <c r="U30" s="59"/>
      <c r="V30" s="59"/>
      <c r="W30" s="59"/>
      <c r="X30" s="59"/>
    </row>
    <row r="32" spans="1:24" x14ac:dyDescent="0.2">
      <c r="N32" s="60"/>
      <c r="P32" s="59"/>
      <c r="Q32" s="59"/>
      <c r="R32" s="59"/>
      <c r="S32" s="59"/>
      <c r="T32" s="59"/>
      <c r="U32" s="59"/>
      <c r="V32" s="59"/>
      <c r="W32" s="59"/>
    </row>
    <row r="33" spans="14:23" x14ac:dyDescent="0.2">
      <c r="N33" s="60"/>
      <c r="P33" s="59"/>
      <c r="Q33" s="59"/>
      <c r="R33" s="59"/>
      <c r="S33" s="59"/>
      <c r="T33" s="59"/>
      <c r="U33" s="59"/>
      <c r="V33" s="59"/>
      <c r="W33" s="59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2023-04-14T20:18:50Z</dcterms:created>
  <dcterms:modified xsi:type="dcterms:W3CDTF">2023-04-14T20:19:33Z</dcterms:modified>
</cp:coreProperties>
</file>