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Mai!$A$1:$X$37</definedName>
  </definedNames>
  <calcPr calcId="145621"/>
</workbook>
</file>

<file path=xl/calcChain.xml><?xml version="1.0" encoding="utf-8"?>
<calcChain xmlns="http://schemas.openxmlformats.org/spreadsheetml/2006/main">
  <c r="Q35" i="1" l="1"/>
  <c r="W34" i="1"/>
  <c r="U34" i="1"/>
  <c r="S34" i="1"/>
  <c r="P34" i="1"/>
  <c r="R34" i="1" s="1"/>
  <c r="V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V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V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V10" i="1" s="1"/>
  <c r="P10" i="1"/>
  <c r="N10" i="1"/>
  <c r="J10" i="1"/>
  <c r="I10" i="1"/>
  <c r="H10" i="1"/>
  <c r="G10" i="1"/>
  <c r="F10" i="1"/>
  <c r="E10" i="1"/>
  <c r="D10" i="1"/>
  <c r="C10" i="1"/>
  <c r="B10" i="1"/>
  <c r="A10" i="1"/>
  <c r="V24" i="1" l="1"/>
  <c r="V32" i="1"/>
  <c r="U35" i="1"/>
  <c r="V16" i="1"/>
  <c r="V12" i="1"/>
  <c r="X12" i="1"/>
  <c r="T12" i="1"/>
  <c r="X17" i="1"/>
  <c r="T17" i="1"/>
  <c r="V17" i="1"/>
  <c r="X25" i="1"/>
  <c r="T25" i="1"/>
  <c r="V25" i="1"/>
  <c r="X19" i="1"/>
  <c r="T19" i="1"/>
  <c r="V19" i="1"/>
  <c r="X27" i="1"/>
  <c r="T27" i="1"/>
  <c r="V27" i="1"/>
  <c r="X11" i="1"/>
  <c r="T11" i="1"/>
  <c r="R35" i="1"/>
  <c r="V11" i="1"/>
  <c r="X13" i="1"/>
  <c r="T13" i="1"/>
  <c r="V13" i="1"/>
  <c r="X21" i="1"/>
  <c r="T21" i="1"/>
  <c r="V21" i="1"/>
  <c r="X29" i="1"/>
  <c r="T29" i="1"/>
  <c r="V29" i="1"/>
  <c r="X15" i="1"/>
  <c r="T15" i="1"/>
  <c r="V15" i="1"/>
  <c r="X23" i="1"/>
  <c r="T23" i="1"/>
  <c r="V23" i="1"/>
  <c r="X31" i="1"/>
  <c r="T31" i="1"/>
  <c r="V31" i="1"/>
  <c r="X33" i="1"/>
  <c r="T33" i="1"/>
  <c r="V33" i="1"/>
  <c r="T10" i="1"/>
  <c r="X10" i="1"/>
  <c r="T14" i="1"/>
  <c r="X14" i="1"/>
  <c r="T16" i="1"/>
  <c r="X16" i="1"/>
  <c r="T18" i="1"/>
  <c r="X18" i="1"/>
  <c r="T20" i="1"/>
  <c r="X20" i="1"/>
  <c r="T22" i="1"/>
  <c r="X22" i="1"/>
  <c r="T24" i="1"/>
  <c r="X24" i="1"/>
  <c r="T26" i="1"/>
  <c r="X26" i="1"/>
  <c r="T28" i="1"/>
  <c r="X28" i="1"/>
  <c r="T30" i="1"/>
  <c r="X30" i="1"/>
  <c r="T32" i="1"/>
  <c r="X32" i="1"/>
  <c r="T34" i="1"/>
  <c r="X34" i="1"/>
  <c r="S35" i="1"/>
  <c r="W35" i="1"/>
  <c r="P35" i="1"/>
  <c r="X35" i="1" l="1"/>
  <c r="T35" i="1"/>
  <c r="V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<sst xmlns="http://schemas.openxmlformats.org/spreadsheetml/2006/main" count="55" uniqueCount="51">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</sst>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940792</v>
          </cell>
          <cell r="N10">
            <v>940792</v>
          </cell>
          <cell r="O10">
            <v>939172.68</v>
          </cell>
          <cell r="P10">
            <v>938638.68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5054323</v>
          </cell>
          <cell r="N11">
            <v>589078.91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124006091</v>
          </cell>
          <cell r="N12">
            <v>93649135.560000002</v>
          </cell>
          <cell r="O12">
            <v>29776245.73</v>
          </cell>
          <cell r="P12">
            <v>24635019.850000001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21283069</v>
          </cell>
          <cell r="N13">
            <v>19369778.760000002</v>
          </cell>
          <cell r="O13">
            <v>6027111.7999999998</v>
          </cell>
          <cell r="P13">
            <v>6027111.7999999998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1100000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2000000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1160000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223073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507000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1009428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230000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500000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1009596</v>
          </cell>
          <cell r="N22">
            <v>71539.600000000006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1598656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476024106.20999998</v>
          </cell>
          <cell r="N24">
            <v>476024106.20999998</v>
          </cell>
          <cell r="O24">
            <v>475895124.81</v>
          </cell>
          <cell r="P24">
            <v>472237894.16000003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164000</v>
          </cell>
          <cell r="N25">
            <v>104000</v>
          </cell>
          <cell r="O25">
            <v>41500</v>
          </cell>
          <cell r="P25">
            <v>41500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20000</v>
          </cell>
          <cell r="N27">
            <v>10750.34</v>
          </cell>
          <cell r="O27">
            <v>2265.7600000000002</v>
          </cell>
          <cell r="P27">
            <v>2265.7600000000002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6700</v>
          </cell>
          <cell r="N28">
            <v>306.94</v>
          </cell>
          <cell r="O28">
            <v>306.94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31061225</v>
          </cell>
          <cell r="N29">
            <v>28066356.609999999</v>
          </cell>
          <cell r="O29">
            <v>9211031.3499999996</v>
          </cell>
          <cell r="P29">
            <v>8554848.75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57126730.390000001</v>
          </cell>
          <cell r="N30">
            <v>55804348.659999996</v>
          </cell>
          <cell r="O30">
            <v>23063089.059999999</v>
          </cell>
          <cell r="P30">
            <v>23063089.059999999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1</v>
          </cell>
          <cell r="M31">
            <v>93268822.879999995</v>
          </cell>
          <cell r="N31">
            <v>93268822.879999995</v>
          </cell>
          <cell r="O31">
            <v>93268822.879999995</v>
          </cell>
          <cell r="P31">
            <v>93268822.879999995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CONTRIB.DO SERV.PARA O PLANO SEG.SOC.SERV.PUB</v>
          </cell>
          <cell r="L32" t="str">
            <v>1</v>
          </cell>
          <cell r="M32">
            <v>114963179.19</v>
          </cell>
          <cell r="N32">
            <v>114963179.19</v>
          </cell>
          <cell r="O32">
            <v>114934917.29000001</v>
          </cell>
          <cell r="P32">
            <v>113552138.06</v>
          </cell>
        </row>
        <row r="33">
          <cell r="A33" t="str">
            <v>25303</v>
          </cell>
          <cell r="B33" t="str">
            <v>INSTITUTO NACIONAL DO SEGURO SOCIAL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00SA</v>
          </cell>
          <cell r="H33" t="str">
            <v>PAGAMENTO DE HONORARIOS PERICIAIS NAS ACOES EM QUE O INSS FI</v>
          </cell>
          <cell r="I33" t="str">
            <v>2</v>
          </cell>
          <cell r="J33" t="str">
            <v>0100</v>
          </cell>
          <cell r="K33" t="str">
            <v>RECURSOS PRIMARIOS DE LIVRE APLICACAO</v>
          </cell>
          <cell r="L33" t="str">
            <v>3</v>
          </cell>
          <cell r="M33">
            <v>2246019</v>
          </cell>
          <cell r="N33">
            <v>2246019</v>
          </cell>
          <cell r="O33">
            <v>2234835.3199999998</v>
          </cell>
          <cell r="P33">
            <v>2234657.3199999998</v>
          </cell>
        </row>
        <row r="34">
          <cell r="A34" t="str">
            <v>25303</v>
          </cell>
          <cell r="B34" t="str">
            <v>INSTITUTO NACIONAL DO SEGURO SOCIAL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00SA</v>
          </cell>
          <cell r="H34" t="str">
            <v>PAGAMENTO DE HONORARIOS PERICIAIS NAS ACOES EM QUE O INSS FI</v>
          </cell>
          <cell r="I34" t="str">
            <v>2</v>
          </cell>
          <cell r="J34" t="str">
            <v>0151</v>
          </cell>
          <cell r="K34" t="str">
            <v>RECURSOS LIVRES DA SEGURIDADE SOCIAL</v>
          </cell>
          <cell r="L34" t="str">
            <v>3</v>
          </cell>
          <cell r="M34">
            <v>11505316</v>
          </cell>
          <cell r="N34">
            <v>11505316</v>
          </cell>
          <cell r="O34">
            <v>11487082.49</v>
          </cell>
          <cell r="P34">
            <v>11486904.49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44317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CONCATENATE('[1]Access-Mai'!C10,".",'[1]Access-Mai'!D10)</f>
        <v>02.061</v>
      </c>
      <c r="D10" s="39" t="str">
        <f>CONCATENATE('[1]Access-Mai'!E10,".",'[1]Access-Mai'!G10)</f>
        <v>0033.4224</v>
      </c>
      <c r="E10" s="38" t="str">
        <f>+'[1]Access-Mai'!F10</f>
        <v>PROGRAMA DE GESTAO E MANUTENCAO DO PODER JUDICIARIO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PRIMARIOS DE LIVRE APLICACAO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'[1]Access-Mai'!M10</f>
        <v>940792</v>
      </c>
      <c r="Q10" s="45"/>
      <c r="R10" s="45">
        <f>N10-O10+P10+Q10</f>
        <v>940792</v>
      </c>
      <c r="S10" s="45">
        <f>'[1]Access-Mai'!N10</f>
        <v>940792</v>
      </c>
      <c r="T10" s="46">
        <f>IF(R10&gt;0,S10/R10,0)</f>
        <v>1</v>
      </c>
      <c r="U10" s="45">
        <f>'[1]Access-Mai'!O10</f>
        <v>939172.68</v>
      </c>
      <c r="V10" s="46">
        <f>IF(R10&gt;0,U10/R10,0)</f>
        <v>0.99827876937729065</v>
      </c>
      <c r="W10" s="45">
        <f>'[1]Access-Mai'!P10</f>
        <v>938638.68</v>
      </c>
      <c r="X10" s="46">
        <f>IF(R10&gt;0,W10/R10,0)</f>
        <v>0.99771116250988534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CONCATENATE('[1]Access-Mai'!C11,".",'[1]Access-Mai'!D11)</f>
        <v>02.061</v>
      </c>
      <c r="D11" s="47" t="str">
        <f>CONCATENATE('[1]Access-Mai'!E11,".",'[1]Access-Mai'!G11)</f>
        <v>0033.4257</v>
      </c>
      <c r="E11" s="48" t="str">
        <f>+'[1]Access-Mai'!F11</f>
        <v>PROGRAMA DE GESTAO E MANUTENCAO DO PODER JUDICIARIO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PRIMARIOS DE LIVRE APLICACAO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'[1]Access-Mai'!M11</f>
        <v>5054323</v>
      </c>
      <c r="Q11" s="52"/>
      <c r="R11" s="52">
        <f t="shared" ref="R11:R34" si="0">N11-O11+P11+Q11</f>
        <v>5054323</v>
      </c>
      <c r="S11" s="52">
        <f>'[1]Access-Mai'!N11</f>
        <v>589078.91</v>
      </c>
      <c r="T11" s="53">
        <f t="shared" ref="T11:T35" si="1">IF(R11&gt;0,S11/R11,0)</f>
        <v>0.11654951810559001</v>
      </c>
      <c r="U11" s="52">
        <f>'[1]Access-Mai'!O11</f>
        <v>0</v>
      </c>
      <c r="V11" s="53">
        <f t="shared" ref="V11:V35" si="2">IF(R11&gt;0,U11/R11,0)</f>
        <v>0</v>
      </c>
      <c r="W11" s="52">
        <f>'[1]Access-Mai'!P11</f>
        <v>0</v>
      </c>
      <c r="X11" s="53">
        <f t="shared" ref="X11:X35" si="3">IF(R11&gt;0,W11/R11,0)</f>
        <v>0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CONCATENATE('[1]Access-Mai'!C12,".",'[1]Access-Mai'!D12)</f>
        <v>02.061</v>
      </c>
      <c r="D12" s="47" t="str">
        <f>CONCATENATE('[1]Access-Mai'!E12,".",'[1]Access-Mai'!G12)</f>
        <v>0033.4257</v>
      </c>
      <c r="E12" s="48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PRIMARIOS DE LIVRE APLICACAO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'[1]Access-Mai'!M12</f>
        <v>124006091</v>
      </c>
      <c r="Q12" s="52"/>
      <c r="R12" s="52">
        <f t="shared" si="0"/>
        <v>124006091</v>
      </c>
      <c r="S12" s="52">
        <f>'[1]Access-Mai'!N12</f>
        <v>93649135.560000002</v>
      </c>
      <c r="T12" s="53">
        <f t="shared" si="1"/>
        <v>0.7551978681434286</v>
      </c>
      <c r="U12" s="52">
        <f>'[1]Access-Mai'!O12</f>
        <v>29776245.73</v>
      </c>
      <c r="V12" s="53">
        <f t="shared" si="2"/>
        <v>0.24011921906319908</v>
      </c>
      <c r="W12" s="52">
        <f>'[1]Access-Mai'!P12</f>
        <v>24635019.850000001</v>
      </c>
      <c r="X12" s="53">
        <f t="shared" si="3"/>
        <v>0.19865975655986126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CONCATENATE('[1]Access-Mai'!C13,".",'[1]Access-Mai'!D13)</f>
        <v>02.061</v>
      </c>
      <c r="D13" s="47" t="str">
        <f>CONCATENATE('[1]Access-Mai'!E13,".",'[1]Access-Mai'!G13)</f>
        <v>0033.4257</v>
      </c>
      <c r="E13" s="48" t="str">
        <f>+'[1]Access-Mai'!F13</f>
        <v>PROGRAMA DE GESTAO E MANUTENCAO DO PODER JUDICIARIO</v>
      </c>
      <c r="F13" s="48" t="str">
        <f>+'[1]Access-Mai'!H13</f>
        <v>JULGAMENTO DE CAUSAS NA JUSTICA FEDERAL</v>
      </c>
      <c r="G13" s="47" t="str">
        <f>IF('[1]Access-Mai'!I13="1","F","S")</f>
        <v>F</v>
      </c>
      <c r="H13" s="47" t="str">
        <f>+'[1]Access-Mai'!J13</f>
        <v>0127</v>
      </c>
      <c r="I13" s="48" t="str">
        <f>+'[1]Access-Mai'!K13</f>
        <v>CUSTAS JUDICIAIS</v>
      </c>
      <c r="J13" s="47" t="str">
        <f>+'[1]Access-Mai'!L13</f>
        <v>3</v>
      </c>
      <c r="K13" s="52"/>
      <c r="L13" s="52"/>
      <c r="M13" s="52"/>
      <c r="N13" s="50">
        <v>0</v>
      </c>
      <c r="O13" s="52"/>
      <c r="P13" s="52">
        <f>'[1]Access-Mai'!M13</f>
        <v>21283069</v>
      </c>
      <c r="Q13" s="52"/>
      <c r="R13" s="52">
        <f t="shared" si="0"/>
        <v>21283069</v>
      </c>
      <c r="S13" s="52">
        <f>'[1]Access-Mai'!N13</f>
        <v>19369778.760000002</v>
      </c>
      <c r="T13" s="53">
        <f t="shared" si="1"/>
        <v>0.91010270934140192</v>
      </c>
      <c r="U13" s="52">
        <f>'[1]Access-Mai'!O13</f>
        <v>6027111.7999999998</v>
      </c>
      <c r="V13" s="53">
        <f t="shared" si="2"/>
        <v>0.28318809660392491</v>
      </c>
      <c r="W13" s="52">
        <f>'[1]Access-Mai'!P13</f>
        <v>6027111.7999999998</v>
      </c>
      <c r="X13" s="53">
        <f t="shared" si="3"/>
        <v>0.28318809660392491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CONCATENATE('[1]Access-Mai'!C14,".",'[1]Access-Mai'!D14)</f>
        <v>02.122</v>
      </c>
      <c r="D14" s="47" t="str">
        <f>CONCATENATE('[1]Access-Mai'!E14,".",'[1]Access-Mai'!G14)</f>
        <v>0033.11RQ</v>
      </c>
      <c r="E14" s="48" t="str">
        <f>+'[1]Access-Mai'!F14</f>
        <v>PROGRAMA DE GESTAO E MANUTENCAO DO PODER JUDICIARIO</v>
      </c>
      <c r="F14" s="48" t="str">
        <f>+'[1]Access-Mai'!H14</f>
        <v>REFORMA DO FORUM DAS EXECUCOES FISCAIS - SP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PRIMARIOS DE LIVRE APLICACAO</v>
      </c>
      <c r="J14" s="47" t="str">
        <f>+'[1]Access-Mai'!L14</f>
        <v>4</v>
      </c>
      <c r="K14" s="52"/>
      <c r="L14" s="52"/>
      <c r="M14" s="52"/>
      <c r="N14" s="50">
        <v>0</v>
      </c>
      <c r="O14" s="52"/>
      <c r="P14" s="52">
        <f>'[1]Access-Mai'!M14</f>
        <v>1100000</v>
      </c>
      <c r="Q14" s="52"/>
      <c r="R14" s="52">
        <f t="shared" si="0"/>
        <v>1100000</v>
      </c>
      <c r="S14" s="52">
        <f>'[1]Access-Mai'!N14</f>
        <v>0</v>
      </c>
      <c r="T14" s="53">
        <f t="shared" si="1"/>
        <v>0</v>
      </c>
      <c r="U14" s="52">
        <f>'[1]Access-Mai'!O14</f>
        <v>0</v>
      </c>
      <c r="V14" s="53">
        <f t="shared" si="2"/>
        <v>0</v>
      </c>
      <c r="W14" s="52">
        <f>'[1]Access-Mai'!P14</f>
        <v>0</v>
      </c>
      <c r="X14" s="53">
        <f t="shared" si="3"/>
        <v>0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CONCATENATE('[1]Access-Mai'!C15,".",'[1]Access-Mai'!D15)</f>
        <v>02.122</v>
      </c>
      <c r="D15" s="47" t="str">
        <f>CONCATENATE('[1]Access-Mai'!E15,".",'[1]Access-Mai'!G15)</f>
        <v>0033.12S9</v>
      </c>
      <c r="E15" s="48" t="str">
        <f>+'[1]Access-Mai'!F15</f>
        <v>PROGRAMA DE GESTAO E MANUTENCAO DO PODER JUDICIARIO</v>
      </c>
      <c r="F15" s="48" t="str">
        <f>+'[1]Access-Mai'!H15</f>
        <v>REFORMA DO FORUM FEDERAL CRIMINAL E PREVIDENCIARIO DE SAO PA</v>
      </c>
      <c r="G15" s="47" t="str">
        <f>IF('[1]Access-Mai'!I15="1","F","S")</f>
        <v>F</v>
      </c>
      <c r="H15" s="47" t="str">
        <f>+'[1]Access-Mai'!J15</f>
        <v>0100</v>
      </c>
      <c r="I15" s="48" t="str">
        <f>+'[1]Access-Mai'!K15</f>
        <v>RECURSOS PRIMARIOS DE LIVRE APLICACAO</v>
      </c>
      <c r="J15" s="47" t="str">
        <f>+'[1]Access-Mai'!L15</f>
        <v>4</v>
      </c>
      <c r="K15" s="50"/>
      <c r="L15" s="50"/>
      <c r="M15" s="50"/>
      <c r="N15" s="50">
        <v>0</v>
      </c>
      <c r="O15" s="50"/>
      <c r="P15" s="52">
        <f>'[1]Access-Mai'!M15</f>
        <v>2000000</v>
      </c>
      <c r="Q15" s="52"/>
      <c r="R15" s="52">
        <f t="shared" si="0"/>
        <v>2000000</v>
      </c>
      <c r="S15" s="52">
        <f>'[1]Access-Mai'!N15</f>
        <v>0</v>
      </c>
      <c r="T15" s="53">
        <f t="shared" si="1"/>
        <v>0</v>
      </c>
      <c r="U15" s="52">
        <f>'[1]Access-Mai'!O15</f>
        <v>0</v>
      </c>
      <c r="V15" s="53">
        <f t="shared" si="2"/>
        <v>0</v>
      </c>
      <c r="W15" s="52">
        <f>'[1]Access-Mai'!P15</f>
        <v>0</v>
      </c>
      <c r="X15" s="53">
        <f t="shared" si="3"/>
        <v>0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CONCATENATE('[1]Access-Mai'!C16,".",'[1]Access-Mai'!D16)</f>
        <v>02.122</v>
      </c>
      <c r="D16" s="47" t="str">
        <f>CONCATENATE('[1]Access-Mai'!E16,".",'[1]Access-Mai'!G16)</f>
        <v>0033.13FR</v>
      </c>
      <c r="E16" s="48" t="str">
        <f>+'[1]Access-Mai'!F16</f>
        <v>PROGRAMA DE GESTAO E MANUTENCAO DO PODER JUDICIARIO</v>
      </c>
      <c r="F16" s="48" t="str">
        <f>+'[1]Access-Mai'!H16</f>
        <v>REFORMA DO FORUM FEDERAL DE RIBEIRAO PRETO - SP</v>
      </c>
      <c r="G16" s="47" t="str">
        <f>IF('[1]Access-Mai'!I16="1","F","S")</f>
        <v>F</v>
      </c>
      <c r="H16" s="47" t="str">
        <f>+'[1]Access-Mai'!J16</f>
        <v>0100</v>
      </c>
      <c r="I16" s="48" t="str">
        <f>+'[1]Access-Mai'!K16</f>
        <v>RECURSOS PRIMARIOS DE LIVRE APLICACAO</v>
      </c>
      <c r="J16" s="47" t="str">
        <f>+'[1]Access-Mai'!L16</f>
        <v>4</v>
      </c>
      <c r="K16" s="52"/>
      <c r="L16" s="52"/>
      <c r="M16" s="52"/>
      <c r="N16" s="50">
        <v>0</v>
      </c>
      <c r="O16" s="52"/>
      <c r="P16" s="52">
        <f>'[1]Access-Mai'!M16</f>
        <v>1160000</v>
      </c>
      <c r="Q16" s="52"/>
      <c r="R16" s="52">
        <f t="shared" si="0"/>
        <v>1160000</v>
      </c>
      <c r="S16" s="52">
        <f>'[1]Access-Mai'!N16</f>
        <v>0</v>
      </c>
      <c r="T16" s="53">
        <f t="shared" si="1"/>
        <v>0</v>
      </c>
      <c r="U16" s="52">
        <f>'[1]Access-Mai'!O16</f>
        <v>0</v>
      </c>
      <c r="V16" s="53">
        <f t="shared" si="2"/>
        <v>0</v>
      </c>
      <c r="W16" s="52">
        <f>'[1]Access-Mai'!P16</f>
        <v>0</v>
      </c>
      <c r="X16" s="53">
        <f t="shared" si="3"/>
        <v>0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CONCATENATE('[1]Access-Mai'!C17,".",'[1]Access-Mai'!D17)</f>
        <v>02.122</v>
      </c>
      <c r="D17" s="47" t="str">
        <f>CONCATENATE('[1]Access-Mai'!E17,".",'[1]Access-Mai'!G17)</f>
        <v>0033.14YN</v>
      </c>
      <c r="E17" s="48" t="str">
        <f>+'[1]Access-Mai'!F17</f>
        <v>PROGRAMA DE GESTAO E MANUTENCAO DO PODER JUDICIARIO</v>
      </c>
      <c r="F17" s="48" t="str">
        <f>+'[1]Access-Mai'!H17</f>
        <v>REFORMA DO FORUM FEDERAL CIVEL DE SAO PAULO - SP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PRIMARIOS DE LIVRE APLICACAO</v>
      </c>
      <c r="J17" s="47" t="str">
        <f>+'[1]Access-Mai'!L17</f>
        <v>4</v>
      </c>
      <c r="K17" s="52"/>
      <c r="L17" s="52"/>
      <c r="M17" s="52"/>
      <c r="N17" s="50">
        <v>0</v>
      </c>
      <c r="O17" s="52"/>
      <c r="P17" s="52">
        <f>'[1]Access-Mai'!M17</f>
        <v>223073</v>
      </c>
      <c r="Q17" s="52"/>
      <c r="R17" s="52">
        <f t="shared" si="0"/>
        <v>223073</v>
      </c>
      <c r="S17" s="52">
        <f>'[1]Access-Mai'!N17</f>
        <v>0</v>
      </c>
      <c r="T17" s="53">
        <f t="shared" si="1"/>
        <v>0</v>
      </c>
      <c r="U17" s="52">
        <f>'[1]Access-Mai'!O17</f>
        <v>0</v>
      </c>
      <c r="V17" s="53">
        <f t="shared" si="2"/>
        <v>0</v>
      </c>
      <c r="W17" s="52">
        <f>'[1]Access-Mai'!P17</f>
        <v>0</v>
      </c>
      <c r="X17" s="53">
        <f t="shared" si="3"/>
        <v>0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CONCATENATE('[1]Access-Mai'!C18,".",'[1]Access-Mai'!D18)</f>
        <v>02.122</v>
      </c>
      <c r="D18" s="47" t="str">
        <f>CONCATENATE('[1]Access-Mai'!E18,".",'[1]Access-Mai'!G18)</f>
        <v>0033.14YO</v>
      </c>
      <c r="E18" s="48" t="str">
        <f>+'[1]Access-Mai'!F18</f>
        <v>PROGRAMA DE GESTAO E MANUTENCAO DO PODER JUDICIARIO</v>
      </c>
      <c r="F18" s="48" t="str">
        <f>+'[1]Access-Mai'!H18</f>
        <v>REFORMA DA SEDE ADMINISTRATIVA DA JUSTICA FEDERAL DE SAO PAU</v>
      </c>
      <c r="G18" s="47" t="str">
        <f>IF('[1]Access-Mai'!I18="1","F","S")</f>
        <v>F</v>
      </c>
      <c r="H18" s="47" t="str">
        <f>+'[1]Access-Mai'!J18</f>
        <v>0100</v>
      </c>
      <c r="I18" s="48" t="str">
        <f>+'[1]Access-Mai'!K18</f>
        <v>RECURSOS PRIMARIOS DE LIVRE APLICACAO</v>
      </c>
      <c r="J18" s="47" t="str">
        <f>+'[1]Access-Mai'!L18</f>
        <v>4</v>
      </c>
      <c r="K18" s="52"/>
      <c r="L18" s="52"/>
      <c r="M18" s="52"/>
      <c r="N18" s="50">
        <v>0</v>
      </c>
      <c r="O18" s="52"/>
      <c r="P18" s="52">
        <f>'[1]Access-Mai'!M18</f>
        <v>507000</v>
      </c>
      <c r="Q18" s="52"/>
      <c r="R18" s="52">
        <f t="shared" si="0"/>
        <v>507000</v>
      </c>
      <c r="S18" s="52">
        <f>'[1]Access-Mai'!N18</f>
        <v>0</v>
      </c>
      <c r="T18" s="53">
        <f t="shared" si="1"/>
        <v>0</v>
      </c>
      <c r="U18" s="52">
        <f>'[1]Access-Mai'!O18</f>
        <v>0</v>
      </c>
      <c r="V18" s="53">
        <f t="shared" si="2"/>
        <v>0</v>
      </c>
      <c r="W18" s="52">
        <f>'[1]Access-Mai'!P18</f>
        <v>0</v>
      </c>
      <c r="X18" s="53">
        <f t="shared" si="3"/>
        <v>0</v>
      </c>
    </row>
    <row r="19" spans="1:24" ht="30.75" customHeight="1" x14ac:dyDescent="0.2">
      <c r="A19" s="47" t="str">
        <f>+'[1]Access-Mai'!A19</f>
        <v>12101</v>
      </c>
      <c r="B19" s="48" t="str">
        <f>+'[1]Access-Mai'!B19</f>
        <v>JUSTICA FEDERAL DE PRIMEIRO GRAU</v>
      </c>
      <c r="C19" s="47" t="str">
        <f>CONCATENATE('[1]Access-Mai'!C19,".",'[1]Access-Mai'!D19)</f>
        <v>02.122</v>
      </c>
      <c r="D19" s="47" t="str">
        <f>CONCATENATE('[1]Access-Mai'!E19,".",'[1]Access-Mai'!G19)</f>
        <v>0033.158T</v>
      </c>
      <c r="E19" s="48" t="str">
        <f>+'[1]Access-Mai'!F19</f>
        <v>PROGRAMA DE GESTAO E MANUTENCAO DO PODER JUDICIARIO</v>
      </c>
      <c r="F19" s="48" t="str">
        <f>+'[1]Access-Mai'!H19</f>
        <v>REFORMA DO JUIZADO ESPECIAL FEDERAL DE SAO PAULO - SP - 2. E</v>
      </c>
      <c r="G19" s="47" t="str">
        <f>IF('[1]Access-Mai'!I19="1","F","S")</f>
        <v>F</v>
      </c>
      <c r="H19" s="47" t="str">
        <f>+'[1]Access-Mai'!J19</f>
        <v>0100</v>
      </c>
      <c r="I19" s="48" t="str">
        <f>+'[1]Access-Mai'!K19</f>
        <v>RECURSOS PRIMARIOS DE LIVRE APLICACAO</v>
      </c>
      <c r="J19" s="47" t="str">
        <f>+'[1]Access-Mai'!L19</f>
        <v>4</v>
      </c>
      <c r="K19" s="52"/>
      <c r="L19" s="52"/>
      <c r="M19" s="52"/>
      <c r="N19" s="50">
        <v>0</v>
      </c>
      <c r="O19" s="52"/>
      <c r="P19" s="52">
        <f>'[1]Access-Mai'!M19</f>
        <v>1009428</v>
      </c>
      <c r="Q19" s="52"/>
      <c r="R19" s="52">
        <f t="shared" si="0"/>
        <v>1009428</v>
      </c>
      <c r="S19" s="52">
        <f>'[1]Access-Mai'!N19</f>
        <v>0</v>
      </c>
      <c r="T19" s="53">
        <f t="shared" si="1"/>
        <v>0</v>
      </c>
      <c r="U19" s="52">
        <f>'[1]Access-Mai'!O19</f>
        <v>0</v>
      </c>
      <c r="V19" s="53">
        <f t="shared" si="2"/>
        <v>0</v>
      </c>
      <c r="W19" s="52">
        <f>'[1]Access-Mai'!P19</f>
        <v>0</v>
      </c>
      <c r="X19" s="53">
        <f t="shared" si="3"/>
        <v>0</v>
      </c>
    </row>
    <row r="20" spans="1:24" ht="30.75" customHeight="1" x14ac:dyDescent="0.2">
      <c r="A20" s="47" t="str">
        <f>+'[1]Access-Mai'!A20</f>
        <v>12101</v>
      </c>
      <c r="B20" s="48" t="str">
        <f>+'[1]Access-Mai'!B20</f>
        <v>JUSTICA FEDERAL DE PRIMEIRO GRAU</v>
      </c>
      <c r="C20" s="47" t="str">
        <f>CONCATENATE('[1]Access-Mai'!C20,".",'[1]Access-Mai'!D20)</f>
        <v>02.122</v>
      </c>
      <c r="D20" s="47" t="str">
        <f>CONCATENATE('[1]Access-Mai'!E20,".",'[1]Access-Mai'!G20)</f>
        <v>0033.15FZ</v>
      </c>
      <c r="E20" s="48" t="str">
        <f>+'[1]Access-Mai'!F20</f>
        <v>PROGRAMA DE GESTAO E MANUTENCAO DO PODER JUDICIARIO</v>
      </c>
      <c r="F20" s="48" t="str">
        <f>+'[1]Access-Mai'!H20</f>
        <v>REFORMA DO FORUM FEDERAL DE PRESIDENTE PRUDENTE - SP</v>
      </c>
      <c r="G20" s="47" t="str">
        <f>IF('[1]Access-Mai'!I20="1","F","S")</f>
        <v>F</v>
      </c>
      <c r="H20" s="47" t="str">
        <f>+'[1]Access-Mai'!J20</f>
        <v>0100</v>
      </c>
      <c r="I20" s="48" t="str">
        <f>+'[1]Access-Mai'!K20</f>
        <v>RECURSOS PRIMARIOS DE LIVRE APLICACAO</v>
      </c>
      <c r="J20" s="47" t="str">
        <f>+'[1]Access-Mai'!L20</f>
        <v>4</v>
      </c>
      <c r="K20" s="52"/>
      <c r="L20" s="52"/>
      <c r="M20" s="52"/>
      <c r="N20" s="50">
        <v>0</v>
      </c>
      <c r="O20" s="52"/>
      <c r="P20" s="52">
        <f>'[1]Access-Mai'!M20</f>
        <v>230000</v>
      </c>
      <c r="Q20" s="52"/>
      <c r="R20" s="52">
        <f t="shared" si="0"/>
        <v>230000</v>
      </c>
      <c r="S20" s="52">
        <f>'[1]Access-Mai'!N20</f>
        <v>0</v>
      </c>
      <c r="T20" s="53">
        <f t="shared" si="1"/>
        <v>0</v>
      </c>
      <c r="U20" s="52">
        <f>'[1]Access-Mai'!O20</f>
        <v>0</v>
      </c>
      <c r="V20" s="53">
        <f t="shared" si="2"/>
        <v>0</v>
      </c>
      <c r="W20" s="52">
        <f>'[1]Access-Mai'!P20</f>
        <v>0</v>
      </c>
      <c r="X20" s="53">
        <f t="shared" si="3"/>
        <v>0</v>
      </c>
    </row>
    <row r="21" spans="1:24" ht="30.75" customHeight="1" x14ac:dyDescent="0.2">
      <c r="A21" s="47" t="str">
        <f>+'[1]Access-Mai'!A21</f>
        <v>12101</v>
      </c>
      <c r="B21" s="48" t="str">
        <f>+'[1]Access-Mai'!B21</f>
        <v>JUSTICA FEDERAL DE PRIMEIRO GRAU</v>
      </c>
      <c r="C21" s="47" t="str">
        <f>CONCATENATE('[1]Access-Mai'!C21,".",'[1]Access-Mai'!D21)</f>
        <v>02.122</v>
      </c>
      <c r="D21" s="47" t="str">
        <f>CONCATENATE('[1]Access-Mai'!E21,".",'[1]Access-Mai'!G21)</f>
        <v>0033.15NX</v>
      </c>
      <c r="E21" s="48" t="str">
        <f>+'[1]Access-Mai'!F21</f>
        <v>PROGRAMA DE GESTAO E MANUTENCAO DO PODER JUDICIARIO</v>
      </c>
      <c r="F21" s="48" t="str">
        <f>+'[1]Access-Mai'!H21</f>
        <v>REFORMA DO FORUM FEDERAL DE SANTOS - SP</v>
      </c>
      <c r="G21" s="47" t="str">
        <f>IF('[1]Access-Mai'!I21="1","F","S")</f>
        <v>F</v>
      </c>
      <c r="H21" s="47" t="str">
        <f>+'[1]Access-Mai'!J21</f>
        <v>0100</v>
      </c>
      <c r="I21" s="48" t="str">
        <f>+'[1]Access-Mai'!K21</f>
        <v>RECURSOS PRIMARIOS DE LIVRE APLICACAO</v>
      </c>
      <c r="J21" s="47" t="str">
        <f>+'[1]Access-Mai'!L21</f>
        <v>4</v>
      </c>
      <c r="K21" s="52"/>
      <c r="L21" s="52"/>
      <c r="M21" s="52"/>
      <c r="N21" s="50">
        <v>0</v>
      </c>
      <c r="O21" s="52"/>
      <c r="P21" s="52">
        <f>'[1]Access-Mai'!M21</f>
        <v>500000</v>
      </c>
      <c r="Q21" s="52"/>
      <c r="R21" s="52">
        <f t="shared" si="0"/>
        <v>500000</v>
      </c>
      <c r="S21" s="52">
        <f>'[1]Access-Mai'!N21</f>
        <v>0</v>
      </c>
      <c r="T21" s="53">
        <f t="shared" si="1"/>
        <v>0</v>
      </c>
      <c r="U21" s="52">
        <f>'[1]Access-Mai'!O21</f>
        <v>0</v>
      </c>
      <c r="V21" s="53">
        <f t="shared" si="2"/>
        <v>0</v>
      </c>
      <c r="W21" s="52">
        <f>'[1]Access-Mai'!P21</f>
        <v>0</v>
      </c>
      <c r="X21" s="53">
        <f t="shared" si="3"/>
        <v>0</v>
      </c>
    </row>
    <row r="22" spans="1:24" ht="30.75" customHeight="1" x14ac:dyDescent="0.2">
      <c r="A22" s="47" t="str">
        <f>+'[1]Access-Mai'!A22</f>
        <v>12101</v>
      </c>
      <c r="B22" s="48" t="str">
        <f>+'[1]Access-Mai'!B22</f>
        <v>JUSTICA FEDERAL DE PRIMEIRO GRAU</v>
      </c>
      <c r="C22" s="47" t="str">
        <f>CONCATENATE('[1]Access-Mai'!C22,".",'[1]Access-Mai'!D22)</f>
        <v>02.122</v>
      </c>
      <c r="D22" s="47" t="str">
        <f>CONCATENATE('[1]Access-Mai'!E22,".",'[1]Access-Mai'!G22)</f>
        <v>0033.15QA</v>
      </c>
      <c r="E22" s="48" t="str">
        <f>+'[1]Access-Mai'!F22</f>
        <v>PROGRAMA DE GESTAO E MANUTENCAO DO PODER JUDICIARIO</v>
      </c>
      <c r="F22" s="48" t="str">
        <f>+'[1]Access-Mai'!H22</f>
        <v>REFORMA DO FORUM FEDERAL DE BARUERI - SP</v>
      </c>
      <c r="G22" s="47" t="str">
        <f>IF('[1]Access-Mai'!I22="1","F","S")</f>
        <v>F</v>
      </c>
      <c r="H22" s="47" t="str">
        <f>+'[1]Access-Mai'!J22</f>
        <v>0100</v>
      </c>
      <c r="I22" s="48" t="str">
        <f>+'[1]Access-Mai'!K22</f>
        <v>RECURSOS PRIMARIOS DE LIVRE APLICACAO</v>
      </c>
      <c r="J22" s="47" t="str">
        <f>+'[1]Access-Mai'!L22</f>
        <v>4</v>
      </c>
      <c r="K22" s="52"/>
      <c r="L22" s="52"/>
      <c r="M22" s="52"/>
      <c r="N22" s="50">
        <v>0</v>
      </c>
      <c r="O22" s="52"/>
      <c r="P22" s="52">
        <f>'[1]Access-Mai'!M22</f>
        <v>1009596</v>
      </c>
      <c r="Q22" s="52"/>
      <c r="R22" s="52">
        <f t="shared" si="0"/>
        <v>1009596</v>
      </c>
      <c r="S22" s="52">
        <f>'[1]Access-Mai'!N22</f>
        <v>71539.600000000006</v>
      </c>
      <c r="T22" s="53">
        <f t="shared" si="1"/>
        <v>7.0859630981105315E-2</v>
      </c>
      <c r="U22" s="52">
        <f>'[1]Access-Mai'!O22</f>
        <v>0</v>
      </c>
      <c r="V22" s="53">
        <f t="shared" si="2"/>
        <v>0</v>
      </c>
      <c r="W22" s="52">
        <f>'[1]Access-Mai'!P22</f>
        <v>0</v>
      </c>
      <c r="X22" s="53">
        <f t="shared" si="3"/>
        <v>0</v>
      </c>
    </row>
    <row r="23" spans="1:24" ht="30.75" customHeight="1" x14ac:dyDescent="0.2">
      <c r="A23" s="47" t="str">
        <f>+'[1]Access-Mai'!A23</f>
        <v>12101</v>
      </c>
      <c r="B23" s="48" t="str">
        <f>+'[1]Access-Mai'!B23</f>
        <v>JUSTICA FEDERAL DE PRIMEIRO GRAU</v>
      </c>
      <c r="C23" s="47" t="str">
        <f>CONCATENATE('[1]Access-Mai'!C23,".",'[1]Access-Mai'!D23)</f>
        <v>02.122</v>
      </c>
      <c r="D23" s="47" t="str">
        <f>CONCATENATE('[1]Access-Mai'!E23,".",'[1]Access-Mai'!G23)</f>
        <v>0033.15TO</v>
      </c>
      <c r="E23" s="48" t="str">
        <f>+'[1]Access-Mai'!F23</f>
        <v>PROGRAMA DE GESTAO E MANUTENCAO DO PODER JUDICIARIO</v>
      </c>
      <c r="F23" s="48" t="str">
        <f>+'[1]Access-Mai'!H23</f>
        <v>REFORMA DO ANEXO ADMINISTRATIVO PRESIDENTE WILSON DE SAO PAU</v>
      </c>
      <c r="G23" s="47" t="str">
        <f>IF('[1]Access-Mai'!I23="1","F","S")</f>
        <v>F</v>
      </c>
      <c r="H23" s="47" t="str">
        <f>+'[1]Access-Mai'!J23</f>
        <v>0100</v>
      </c>
      <c r="I23" s="48" t="str">
        <f>+'[1]Access-Mai'!K23</f>
        <v>RECURSOS PRIMARIOS DE LIVRE APLICACAO</v>
      </c>
      <c r="J23" s="47" t="str">
        <f>+'[1]Access-Mai'!L23</f>
        <v>4</v>
      </c>
      <c r="K23" s="52"/>
      <c r="L23" s="52"/>
      <c r="M23" s="52"/>
      <c r="N23" s="50">
        <v>0</v>
      </c>
      <c r="O23" s="52"/>
      <c r="P23" s="52">
        <f>'[1]Access-Mai'!M23</f>
        <v>1598656</v>
      </c>
      <c r="Q23" s="52"/>
      <c r="R23" s="52">
        <f t="shared" si="0"/>
        <v>1598656</v>
      </c>
      <c r="S23" s="52">
        <f>'[1]Access-Mai'!N23</f>
        <v>0</v>
      </c>
      <c r="T23" s="53">
        <f t="shared" si="1"/>
        <v>0</v>
      </c>
      <c r="U23" s="52">
        <f>'[1]Access-Mai'!O23</f>
        <v>0</v>
      </c>
      <c r="V23" s="53">
        <f t="shared" si="2"/>
        <v>0</v>
      </c>
      <c r="W23" s="52">
        <f>'[1]Access-Mai'!P23</f>
        <v>0</v>
      </c>
      <c r="X23" s="53">
        <f t="shared" si="3"/>
        <v>0</v>
      </c>
    </row>
    <row r="24" spans="1:24" ht="30.75" customHeight="1" x14ac:dyDescent="0.2">
      <c r="A24" s="47" t="str">
        <f>+'[1]Access-Mai'!A24</f>
        <v>12101</v>
      </c>
      <c r="B24" s="48" t="str">
        <f>+'[1]Access-Mai'!B24</f>
        <v>JUSTICA FEDERAL DE PRIMEIRO GRAU</v>
      </c>
      <c r="C24" s="47" t="str">
        <f>CONCATENATE('[1]Access-Mai'!C24,".",'[1]Access-Mai'!D24)</f>
        <v>02.122</v>
      </c>
      <c r="D24" s="47" t="str">
        <f>CONCATENATE('[1]Access-Mai'!E24,".",'[1]Access-Mai'!G24)</f>
        <v>0033.20TP</v>
      </c>
      <c r="E24" s="48" t="str">
        <f>+'[1]Access-Mai'!F24</f>
        <v>PROGRAMA DE GESTAO E MANUTENCAO DO PODER JUDICIARIO</v>
      </c>
      <c r="F24" s="48" t="str">
        <f>+'[1]Access-Mai'!H24</f>
        <v>ATIVOS CIVIS DA UNIAO</v>
      </c>
      <c r="G24" s="47" t="str">
        <f>IF('[1]Access-Mai'!I24="1","F","S")</f>
        <v>F</v>
      </c>
      <c r="H24" s="47" t="str">
        <f>+'[1]Access-Mai'!J24</f>
        <v>0100</v>
      </c>
      <c r="I24" s="48" t="str">
        <f>+'[1]Access-Mai'!K24</f>
        <v>RECURSOS PRIMARIOS DE LIVRE APLICACAO</v>
      </c>
      <c r="J24" s="47" t="str">
        <f>+'[1]Access-Mai'!L24</f>
        <v>1</v>
      </c>
      <c r="K24" s="52"/>
      <c r="L24" s="52"/>
      <c r="M24" s="52"/>
      <c r="N24" s="50">
        <v>0</v>
      </c>
      <c r="O24" s="52"/>
      <c r="P24" s="52">
        <f>'[1]Access-Mai'!M24</f>
        <v>476024106.20999998</v>
      </c>
      <c r="Q24" s="52"/>
      <c r="R24" s="52">
        <f t="shared" si="0"/>
        <v>476024106.20999998</v>
      </c>
      <c r="S24" s="52">
        <f>'[1]Access-Mai'!N24</f>
        <v>476024106.20999998</v>
      </c>
      <c r="T24" s="53">
        <f t="shared" si="1"/>
        <v>1</v>
      </c>
      <c r="U24" s="52">
        <f>'[1]Access-Mai'!O24</f>
        <v>475895124.81</v>
      </c>
      <c r="V24" s="53">
        <f t="shared" si="2"/>
        <v>0.9997290443943545</v>
      </c>
      <c r="W24" s="52">
        <f>'[1]Access-Mai'!P24</f>
        <v>472237894.16000003</v>
      </c>
      <c r="X24" s="53">
        <f t="shared" si="3"/>
        <v>0.99204617581209287</v>
      </c>
    </row>
    <row r="25" spans="1:24" ht="30.75" customHeight="1" x14ac:dyDescent="0.2">
      <c r="A25" s="47" t="str">
        <f>+'[1]Access-Mai'!A25</f>
        <v>12101</v>
      </c>
      <c r="B25" s="48" t="str">
        <f>+'[1]Access-Mai'!B25</f>
        <v>JUSTICA FEDERAL DE PRIMEIRO GRAU</v>
      </c>
      <c r="C25" s="47" t="str">
        <f>CONCATENATE('[1]Access-Mai'!C25,".",'[1]Access-Mai'!D25)</f>
        <v>02.122</v>
      </c>
      <c r="D25" s="47" t="str">
        <f>CONCATENATE('[1]Access-Mai'!E25,".",'[1]Access-Mai'!G25)</f>
        <v>0033.216H</v>
      </c>
      <c r="E25" s="48" t="str">
        <f>+'[1]Access-Mai'!F25</f>
        <v>PROGRAMA DE GESTAO E MANUTENCAO DO PODER JUDICIARIO</v>
      </c>
      <c r="F25" s="48" t="str">
        <f>+'[1]Access-Mai'!H25</f>
        <v>AJUDA DE CUSTO PARA MORADIA OU AUXILIO-MORADIA A AGENTES PUB</v>
      </c>
      <c r="G25" s="47" t="str">
        <f>IF('[1]Access-Mai'!I25="1","F","S")</f>
        <v>F</v>
      </c>
      <c r="H25" s="47" t="str">
        <f>+'[1]Access-Mai'!J25</f>
        <v>0100</v>
      </c>
      <c r="I25" s="48" t="str">
        <f>+'[1]Access-Mai'!K25</f>
        <v>RECURSOS PRIMARIOS DE LIVRE APLICACAO</v>
      </c>
      <c r="J25" s="47" t="str">
        <f>+'[1]Access-Mai'!L25</f>
        <v>3</v>
      </c>
      <c r="K25" s="52"/>
      <c r="L25" s="52"/>
      <c r="M25" s="52"/>
      <c r="N25" s="50">
        <v>0</v>
      </c>
      <c r="O25" s="52"/>
      <c r="P25" s="52">
        <f>'[1]Access-Mai'!M25</f>
        <v>164000</v>
      </c>
      <c r="Q25" s="52"/>
      <c r="R25" s="52">
        <f t="shared" si="0"/>
        <v>164000</v>
      </c>
      <c r="S25" s="52">
        <f>'[1]Access-Mai'!N25</f>
        <v>104000</v>
      </c>
      <c r="T25" s="53">
        <f t="shared" si="1"/>
        <v>0.63414634146341464</v>
      </c>
      <c r="U25" s="52">
        <f>'[1]Access-Mai'!O25</f>
        <v>41500</v>
      </c>
      <c r="V25" s="53">
        <f t="shared" si="2"/>
        <v>0.25304878048780488</v>
      </c>
      <c r="W25" s="52">
        <f>'[1]Access-Mai'!P25</f>
        <v>41500</v>
      </c>
      <c r="X25" s="53">
        <f t="shared" si="3"/>
        <v>0.25304878048780488</v>
      </c>
    </row>
    <row r="26" spans="1:24" ht="30.75" customHeight="1" x14ac:dyDescent="0.2">
      <c r="A26" s="47" t="str">
        <f>+'[1]Access-Mai'!A26</f>
        <v>12101</v>
      </c>
      <c r="B26" s="48" t="str">
        <f>+'[1]Access-Mai'!B26</f>
        <v>JUSTICA FEDERAL DE PRIMEIRO GRAU</v>
      </c>
      <c r="C26" s="47" t="str">
        <f>CONCATENATE('[1]Access-Mai'!C26,".",'[1]Access-Mai'!D26)</f>
        <v>02.131</v>
      </c>
      <c r="D26" s="47" t="str">
        <f>CONCATENATE('[1]Access-Mai'!E26,".",'[1]Access-Mai'!G26)</f>
        <v>0033.219I</v>
      </c>
      <c r="E26" s="48" t="str">
        <f>+'[1]Access-Mai'!F26</f>
        <v>PROGRAMA DE GESTAO E MANUTENCAO DO PODER JUDICIARIO</v>
      </c>
      <c r="F26" s="48" t="str">
        <f>+'[1]Access-Mai'!H26</f>
        <v>PUBLICIDADE INSTITUCIONAL E DE UTILIDADE PUBLICA</v>
      </c>
      <c r="G26" s="47" t="str">
        <f>IF('[1]Access-Mai'!I26="1","F","S")</f>
        <v>F</v>
      </c>
      <c r="H26" s="47" t="str">
        <f>+'[1]Access-Mai'!J26</f>
        <v>0100</v>
      </c>
      <c r="I26" s="48" t="str">
        <f>+'[1]Access-Mai'!K26</f>
        <v>RECURSOS PRIMARIOS DE LIVRE APLICACAO</v>
      </c>
      <c r="J26" s="47" t="str">
        <f>+'[1]Access-Mai'!L26</f>
        <v>4</v>
      </c>
      <c r="K26" s="52"/>
      <c r="L26" s="52"/>
      <c r="M26" s="52"/>
      <c r="N26" s="50">
        <v>0</v>
      </c>
      <c r="O26" s="52"/>
      <c r="P26" s="52">
        <f>'[1]Access-Mai'!M26</f>
        <v>20000</v>
      </c>
      <c r="Q26" s="52"/>
      <c r="R26" s="52">
        <f t="shared" si="0"/>
        <v>20000</v>
      </c>
      <c r="S26" s="52">
        <f>'[1]Access-Mai'!N26</f>
        <v>0</v>
      </c>
      <c r="T26" s="53">
        <f t="shared" si="1"/>
        <v>0</v>
      </c>
      <c r="U26" s="52">
        <f>'[1]Access-Mai'!O26</f>
        <v>0</v>
      </c>
      <c r="V26" s="53">
        <f t="shared" si="2"/>
        <v>0</v>
      </c>
      <c r="W26" s="52">
        <f>'[1]Access-Mai'!P26</f>
        <v>0</v>
      </c>
      <c r="X26" s="53">
        <f t="shared" si="3"/>
        <v>0</v>
      </c>
    </row>
    <row r="27" spans="1:24" ht="30.75" customHeight="1" x14ac:dyDescent="0.2">
      <c r="A27" s="47" t="str">
        <f>+'[1]Access-Mai'!A27</f>
        <v>12101</v>
      </c>
      <c r="B27" s="48" t="str">
        <f>+'[1]Access-Mai'!B27</f>
        <v>JUSTICA FEDERAL DE PRIMEIRO GRAU</v>
      </c>
      <c r="C27" s="47" t="str">
        <f>CONCATENATE('[1]Access-Mai'!C27,".",'[1]Access-Mai'!D27)</f>
        <v>02.131</v>
      </c>
      <c r="D27" s="47" t="str">
        <f>CONCATENATE('[1]Access-Mai'!E27,".",'[1]Access-Mai'!G27)</f>
        <v>0033.219I</v>
      </c>
      <c r="E27" s="48" t="str">
        <f>+'[1]Access-Mai'!F27</f>
        <v>PROGRAMA DE GESTAO E MANUTENCAO DO PODER JUDICIARIO</v>
      </c>
      <c r="F27" s="48" t="str">
        <f>+'[1]Access-Mai'!H27</f>
        <v>PUBLICIDADE INSTITUCIONAL E DE UTILIDADE PUBLICA</v>
      </c>
      <c r="G27" s="47" t="str">
        <f>IF('[1]Access-Mai'!I27="1","F","S")</f>
        <v>F</v>
      </c>
      <c r="H27" s="47" t="str">
        <f>+'[1]Access-Mai'!J27</f>
        <v>0100</v>
      </c>
      <c r="I27" s="48" t="str">
        <f>+'[1]Access-Mai'!K27</f>
        <v>RECURSOS PRIMARIOS DE LIVRE APLICACAO</v>
      </c>
      <c r="J27" s="47" t="str">
        <f>+'[1]Access-Mai'!L27</f>
        <v>3</v>
      </c>
      <c r="K27" s="52"/>
      <c r="L27" s="52"/>
      <c r="M27" s="52"/>
      <c r="N27" s="50">
        <v>0</v>
      </c>
      <c r="O27" s="52"/>
      <c r="P27" s="52">
        <f>'[1]Access-Mai'!M27</f>
        <v>20000</v>
      </c>
      <c r="Q27" s="52"/>
      <c r="R27" s="52">
        <f t="shared" si="0"/>
        <v>20000</v>
      </c>
      <c r="S27" s="52">
        <f>'[1]Access-Mai'!N27</f>
        <v>10750.34</v>
      </c>
      <c r="T27" s="53">
        <f t="shared" si="1"/>
        <v>0.53751700000000002</v>
      </c>
      <c r="U27" s="52">
        <f>'[1]Access-Mai'!O27</f>
        <v>2265.7600000000002</v>
      </c>
      <c r="V27" s="53">
        <f t="shared" si="2"/>
        <v>0.11328800000000001</v>
      </c>
      <c r="W27" s="52">
        <f>'[1]Access-Mai'!P27</f>
        <v>2265.7600000000002</v>
      </c>
      <c r="X27" s="53">
        <f t="shared" si="3"/>
        <v>0.11328800000000001</v>
      </c>
    </row>
    <row r="28" spans="1:24" ht="30.75" customHeight="1" x14ac:dyDescent="0.2">
      <c r="A28" s="47" t="str">
        <f>+'[1]Access-Mai'!A28</f>
        <v>12101</v>
      </c>
      <c r="B28" s="48" t="str">
        <f>+'[1]Access-Mai'!B28</f>
        <v>JUSTICA FEDERAL DE PRIMEIRO GRAU</v>
      </c>
      <c r="C28" s="47" t="str">
        <f>CONCATENATE('[1]Access-Mai'!C28,".",'[1]Access-Mai'!D28)</f>
        <v>02.301</v>
      </c>
      <c r="D28" s="47" t="str">
        <f>CONCATENATE('[1]Access-Mai'!E28,".",'[1]Access-Mai'!G28)</f>
        <v>0033.2004</v>
      </c>
      <c r="E28" s="48" t="str">
        <f>+'[1]Access-Mai'!F28</f>
        <v>PROGRAMA DE GESTAO E MANUTENCAO DO PODER JUDICIARIO</v>
      </c>
      <c r="F28" s="48" t="str">
        <f>+'[1]Access-Mai'!H28</f>
        <v>ASSISTENCIA MEDICA E ODONTOLOGICA AOS SERVIDORES CIVIS, EMPR</v>
      </c>
      <c r="G28" s="47" t="str">
        <f>IF('[1]Access-Mai'!I28="1","F","S")</f>
        <v>S</v>
      </c>
      <c r="H28" s="47" t="str">
        <f>+'[1]Access-Mai'!J28</f>
        <v>0151</v>
      </c>
      <c r="I28" s="48" t="str">
        <f>+'[1]Access-Mai'!K28</f>
        <v>RECURSOS LIVRES DA SEGURIDADE SOCIAL</v>
      </c>
      <c r="J28" s="47" t="str">
        <f>+'[1]Access-Mai'!L28</f>
        <v>4</v>
      </c>
      <c r="K28" s="52"/>
      <c r="L28" s="52"/>
      <c r="M28" s="52"/>
      <c r="N28" s="50">
        <v>0</v>
      </c>
      <c r="O28" s="52"/>
      <c r="P28" s="52">
        <f>'[1]Access-Mai'!M28</f>
        <v>6700</v>
      </c>
      <c r="Q28" s="52"/>
      <c r="R28" s="52">
        <f t="shared" si="0"/>
        <v>6700</v>
      </c>
      <c r="S28" s="52">
        <f>'[1]Access-Mai'!N28</f>
        <v>306.94</v>
      </c>
      <c r="T28" s="53">
        <f t="shared" si="1"/>
        <v>4.5811940298507464E-2</v>
      </c>
      <c r="U28" s="52">
        <f>'[1]Access-Mai'!O28</f>
        <v>306.94</v>
      </c>
      <c r="V28" s="53">
        <f t="shared" si="2"/>
        <v>4.5811940298507464E-2</v>
      </c>
      <c r="W28" s="52">
        <f>'[1]Access-Mai'!P28</f>
        <v>0</v>
      </c>
      <c r="X28" s="53">
        <f t="shared" si="3"/>
        <v>0</v>
      </c>
    </row>
    <row r="29" spans="1:24" ht="30.75" customHeight="1" x14ac:dyDescent="0.2">
      <c r="A29" s="47" t="str">
        <f>+'[1]Access-Mai'!A29</f>
        <v>12101</v>
      </c>
      <c r="B29" s="48" t="str">
        <f>+'[1]Access-Mai'!B29</f>
        <v>JUSTICA FEDERAL DE PRIMEIRO GRAU</v>
      </c>
      <c r="C29" s="47" t="str">
        <f>CONCATENATE('[1]Access-Mai'!C29,".",'[1]Access-Mai'!D29)</f>
        <v>02.301</v>
      </c>
      <c r="D29" s="47" t="str">
        <f>CONCATENATE('[1]Access-Mai'!E29,".",'[1]Access-Mai'!G29)</f>
        <v>0033.2004</v>
      </c>
      <c r="E29" s="48" t="str">
        <f>+'[1]Access-Mai'!F29</f>
        <v>PROGRAMA DE GESTAO E MANUTENCAO DO PODER JUDICIARIO</v>
      </c>
      <c r="F29" s="48" t="str">
        <f>+'[1]Access-Mai'!H29</f>
        <v>ASSISTENCIA MEDICA E ODONTOLOGICA AOS SERVIDORES CIVIS, EMPR</v>
      </c>
      <c r="G29" s="47" t="str">
        <f>IF('[1]Access-Mai'!I29="1","F","S")</f>
        <v>S</v>
      </c>
      <c r="H29" s="47" t="str">
        <f>+'[1]Access-Mai'!J29</f>
        <v>0151</v>
      </c>
      <c r="I29" s="48" t="str">
        <f>+'[1]Access-Mai'!K29</f>
        <v>RECURSOS LIVRES DA SEGURIDADE SOCIAL</v>
      </c>
      <c r="J29" s="47" t="str">
        <f>+'[1]Access-Mai'!L29</f>
        <v>3</v>
      </c>
      <c r="K29" s="52"/>
      <c r="L29" s="52"/>
      <c r="M29" s="52"/>
      <c r="N29" s="50">
        <v>0</v>
      </c>
      <c r="O29" s="52"/>
      <c r="P29" s="52">
        <f>'[1]Access-Mai'!M29</f>
        <v>31061225</v>
      </c>
      <c r="Q29" s="52"/>
      <c r="R29" s="52">
        <f t="shared" si="0"/>
        <v>31061225</v>
      </c>
      <c r="S29" s="52">
        <f>'[1]Access-Mai'!N29</f>
        <v>28066356.609999999</v>
      </c>
      <c r="T29" s="53">
        <f t="shared" si="1"/>
        <v>0.90358176826573966</v>
      </c>
      <c r="U29" s="52">
        <f>'[1]Access-Mai'!O29</f>
        <v>9211031.3499999996</v>
      </c>
      <c r="V29" s="53">
        <f t="shared" si="2"/>
        <v>0.2965443684207561</v>
      </c>
      <c r="W29" s="52">
        <f>'[1]Access-Mai'!P29</f>
        <v>8554848.75</v>
      </c>
      <c r="X29" s="53">
        <f t="shared" si="3"/>
        <v>0.27541891055487994</v>
      </c>
    </row>
    <row r="30" spans="1:24" ht="30.75" customHeight="1" x14ac:dyDescent="0.2">
      <c r="A30" s="47" t="str">
        <f>+'[1]Access-Mai'!A30</f>
        <v>12101</v>
      </c>
      <c r="B30" s="48" t="str">
        <f>+'[1]Access-Mai'!B30</f>
        <v>JUSTICA FEDERAL DE PRIMEIRO GRAU</v>
      </c>
      <c r="C30" s="47" t="str">
        <f>CONCATENATE('[1]Access-Mai'!C30,".",'[1]Access-Mai'!D30)</f>
        <v>02.301</v>
      </c>
      <c r="D30" s="47" t="str">
        <f>CONCATENATE('[1]Access-Mai'!E30,".",'[1]Access-Mai'!G30)</f>
        <v>0033.212B</v>
      </c>
      <c r="E30" s="48" t="str">
        <f>+'[1]Access-Mai'!F30</f>
        <v>PROGRAMA DE GESTAO E MANUTENCAO DO PODER JUDICIARIO</v>
      </c>
      <c r="F30" s="48" t="str">
        <f>+'[1]Access-Mai'!H30</f>
        <v>BENEFICIOS OBRIGATORIOS AOS SERVIDORES CIVIS, EMPREGADOS, MI</v>
      </c>
      <c r="G30" s="47" t="str">
        <f>IF('[1]Access-Mai'!I30="1","F","S")</f>
        <v>F</v>
      </c>
      <c r="H30" s="47" t="str">
        <f>+'[1]Access-Mai'!J30</f>
        <v>0100</v>
      </c>
      <c r="I30" s="48" t="str">
        <f>+'[1]Access-Mai'!K30</f>
        <v>RECURSOS PRIMARIOS DE LIVRE APLICACAO</v>
      </c>
      <c r="J30" s="47" t="str">
        <f>+'[1]Access-Mai'!L30</f>
        <v>3</v>
      </c>
      <c r="K30" s="52"/>
      <c r="L30" s="52"/>
      <c r="M30" s="52"/>
      <c r="N30" s="50">
        <v>0</v>
      </c>
      <c r="O30" s="52"/>
      <c r="P30" s="52">
        <f>'[1]Access-Mai'!M30</f>
        <v>57126730.390000001</v>
      </c>
      <c r="Q30" s="52"/>
      <c r="R30" s="52">
        <f t="shared" si="0"/>
        <v>57126730.390000001</v>
      </c>
      <c r="S30" s="52">
        <f>'[1]Access-Mai'!N30</f>
        <v>55804348.659999996</v>
      </c>
      <c r="T30" s="53">
        <f t="shared" si="1"/>
        <v>0.97685178687853824</v>
      </c>
      <c r="U30" s="52">
        <f>'[1]Access-Mai'!O30</f>
        <v>23063089.059999999</v>
      </c>
      <c r="V30" s="53">
        <f t="shared" si="2"/>
        <v>0.40371799510579337</v>
      </c>
      <c r="W30" s="52">
        <f>'[1]Access-Mai'!P30</f>
        <v>23063089.059999999</v>
      </c>
      <c r="X30" s="53">
        <f t="shared" si="3"/>
        <v>0.40371799510579337</v>
      </c>
    </row>
    <row r="31" spans="1:24" ht="30.75" customHeight="1" x14ac:dyDescent="0.2">
      <c r="A31" s="47" t="str">
        <f>+'[1]Access-Mai'!A31</f>
        <v>12101</v>
      </c>
      <c r="B31" s="48" t="str">
        <f>+'[1]Access-Mai'!B31</f>
        <v>JUSTICA FEDERAL DE PRIMEIRO GRAU</v>
      </c>
      <c r="C31" s="47" t="str">
        <f>CONCATENATE('[1]Access-Mai'!C31,".",'[1]Access-Mai'!D31)</f>
        <v>02.846</v>
      </c>
      <c r="D31" s="47" t="str">
        <f>CONCATENATE('[1]Access-Mai'!E31,".",'[1]Access-Mai'!G31)</f>
        <v>0033.09HB</v>
      </c>
      <c r="E31" s="48" t="str">
        <f>+'[1]Access-Mai'!F31</f>
        <v>PROGRAMA DE GESTAO E MANUTENCAO DO PODER JUDICIARIO</v>
      </c>
      <c r="F31" s="48" t="str">
        <f>+'[1]Access-Mai'!H31</f>
        <v>CONTRIBUICAO DA UNIAO, DE SUAS AUTARQUIAS E FUNDACOES PARA O</v>
      </c>
      <c r="G31" s="47" t="str">
        <f>IF('[1]Access-Mai'!I31="1","F","S")</f>
        <v>F</v>
      </c>
      <c r="H31" s="47" t="str">
        <f>+'[1]Access-Mai'!J31</f>
        <v>0100</v>
      </c>
      <c r="I31" s="48" t="str">
        <f>+'[1]Access-Mai'!K31</f>
        <v>RECURSOS PRIMARIOS DE LIVRE APLICACAO</v>
      </c>
      <c r="J31" s="47" t="str">
        <f>+'[1]Access-Mai'!L31</f>
        <v>1</v>
      </c>
      <c r="K31" s="52"/>
      <c r="L31" s="52"/>
      <c r="M31" s="52"/>
      <c r="N31" s="50">
        <v>0</v>
      </c>
      <c r="O31" s="52"/>
      <c r="P31" s="52">
        <f>'[1]Access-Mai'!M31</f>
        <v>93268822.879999995</v>
      </c>
      <c r="Q31" s="52"/>
      <c r="R31" s="52">
        <f t="shared" si="0"/>
        <v>93268822.879999995</v>
      </c>
      <c r="S31" s="52">
        <f>'[1]Access-Mai'!N31</f>
        <v>93268822.879999995</v>
      </c>
      <c r="T31" s="53">
        <f t="shared" si="1"/>
        <v>1</v>
      </c>
      <c r="U31" s="52">
        <f>'[1]Access-Mai'!O31</f>
        <v>93268822.879999995</v>
      </c>
      <c r="V31" s="53">
        <f t="shared" si="2"/>
        <v>1</v>
      </c>
      <c r="W31" s="52">
        <f>'[1]Access-Mai'!P31</f>
        <v>93268822.879999995</v>
      </c>
      <c r="X31" s="53">
        <f t="shared" si="3"/>
        <v>1</v>
      </c>
    </row>
    <row r="32" spans="1:24" ht="30.75" customHeight="1" x14ac:dyDescent="0.2">
      <c r="A32" s="47" t="str">
        <f>+'[1]Access-Mai'!A32</f>
        <v>12101</v>
      </c>
      <c r="B32" s="48" t="str">
        <f>+'[1]Access-Mai'!B32</f>
        <v>JUSTICA FEDERAL DE PRIMEIRO GRAU</v>
      </c>
      <c r="C32" s="47" t="str">
        <f>CONCATENATE('[1]Access-Mai'!C32,".",'[1]Access-Mai'!D32)</f>
        <v>09.272</v>
      </c>
      <c r="D32" s="47" t="str">
        <f>CONCATENATE('[1]Access-Mai'!E32,".",'[1]Access-Mai'!G32)</f>
        <v>0033.0181</v>
      </c>
      <c r="E32" s="48" t="str">
        <f>+'[1]Access-Mai'!F32</f>
        <v>PROGRAMA DE GESTAO E MANUTENCAO DO PODER JUDICIARIO</v>
      </c>
      <c r="F32" s="48" t="str">
        <f>+'[1]Access-Mai'!H32</f>
        <v>APOSENTADORIAS E PENSOES CIVIS DA UNIAO</v>
      </c>
      <c r="G32" s="47" t="str">
        <f>IF('[1]Access-Mai'!I32="1","F","S")</f>
        <v>S</v>
      </c>
      <c r="H32" s="47" t="str">
        <f>+'[1]Access-Mai'!J32</f>
        <v>0156</v>
      </c>
      <c r="I32" s="48" t="str">
        <f>+'[1]Access-Mai'!K32</f>
        <v>CONTRIB.DO SERV.PARA O PLANO SEG.SOC.SERV.PUB</v>
      </c>
      <c r="J32" s="47" t="str">
        <f>+'[1]Access-Mai'!L32</f>
        <v>1</v>
      </c>
      <c r="K32" s="52"/>
      <c r="L32" s="52"/>
      <c r="M32" s="52"/>
      <c r="N32" s="50">
        <v>0</v>
      </c>
      <c r="O32" s="52"/>
      <c r="P32" s="52">
        <f>'[1]Access-Mai'!M32</f>
        <v>114963179.19</v>
      </c>
      <c r="Q32" s="52"/>
      <c r="R32" s="52">
        <f t="shared" si="0"/>
        <v>114963179.19</v>
      </c>
      <c r="S32" s="52">
        <f>'[1]Access-Mai'!N32</f>
        <v>114963179.19</v>
      </c>
      <c r="T32" s="53">
        <f t="shared" si="1"/>
        <v>1</v>
      </c>
      <c r="U32" s="52">
        <f>'[1]Access-Mai'!O32</f>
        <v>114934917.29000001</v>
      </c>
      <c r="V32" s="53">
        <f t="shared" si="2"/>
        <v>0.99975416563634445</v>
      </c>
      <c r="W32" s="52">
        <f>'[1]Access-Mai'!P32</f>
        <v>113552138.06</v>
      </c>
      <c r="X32" s="53">
        <f t="shared" si="3"/>
        <v>0.98772614727652963</v>
      </c>
    </row>
    <row r="33" spans="1:24" ht="30.75" customHeight="1" x14ac:dyDescent="0.2">
      <c r="A33" s="47" t="str">
        <f>+'[1]Access-Mai'!A33</f>
        <v>25303</v>
      </c>
      <c r="B33" s="48" t="str">
        <f>+'[1]Access-Mai'!B33</f>
        <v>INSTITUTO NACIONAL DO SEGURO SOCIAL</v>
      </c>
      <c r="C33" s="47" t="str">
        <f>CONCATENATE('[1]Access-Mai'!C33,".",'[1]Access-Mai'!D33)</f>
        <v>28.846</v>
      </c>
      <c r="D33" s="47" t="str">
        <f>CONCATENATE('[1]Access-Mai'!E33,".",'[1]Access-Mai'!G33)</f>
        <v>0901.00SA</v>
      </c>
      <c r="E33" s="48" t="str">
        <f>+'[1]Access-Mai'!F33</f>
        <v>OPERACOES ESPECIAIS: CUMPRIMENTO DE SENTENCAS JUDICIAIS</v>
      </c>
      <c r="F33" s="48" t="str">
        <f>+'[1]Access-Mai'!H33</f>
        <v>PAGAMENTO DE HONORARIOS PERICIAIS NAS ACOES EM QUE O INSS FI</v>
      </c>
      <c r="G33" s="47" t="str">
        <f>IF('[1]Access-Mai'!I33="1","F","S")</f>
        <v>S</v>
      </c>
      <c r="H33" s="47" t="str">
        <f>+'[1]Access-Mai'!J33</f>
        <v>0100</v>
      </c>
      <c r="I33" s="48" t="str">
        <f>+'[1]Access-Mai'!K33</f>
        <v>RECURSOS PRIMARIOS DE LIVRE APLICACAO</v>
      </c>
      <c r="J33" s="47" t="str">
        <f>+'[1]Access-Mai'!L33</f>
        <v>3</v>
      </c>
      <c r="K33" s="52"/>
      <c r="L33" s="52"/>
      <c r="M33" s="52"/>
      <c r="N33" s="50">
        <v>0</v>
      </c>
      <c r="O33" s="52"/>
      <c r="P33" s="52">
        <f>'[1]Access-Mai'!M33</f>
        <v>2246019</v>
      </c>
      <c r="Q33" s="52"/>
      <c r="R33" s="52">
        <f t="shared" si="0"/>
        <v>2246019</v>
      </c>
      <c r="S33" s="52">
        <f>'[1]Access-Mai'!N33</f>
        <v>2246019</v>
      </c>
      <c r="T33" s="53">
        <f t="shared" si="1"/>
        <v>1</v>
      </c>
      <c r="U33" s="52">
        <f>'[1]Access-Mai'!O33</f>
        <v>2234835.3199999998</v>
      </c>
      <c r="V33" s="53">
        <f t="shared" si="2"/>
        <v>0.99502066545296364</v>
      </c>
      <c r="W33" s="52">
        <f>'[1]Access-Mai'!P33</f>
        <v>2234657.3199999998</v>
      </c>
      <c r="X33" s="53">
        <f t="shared" si="3"/>
        <v>0.99494141411982706</v>
      </c>
    </row>
    <row r="34" spans="1:24" ht="30.75" customHeight="1" thickBot="1" x14ac:dyDescent="0.25">
      <c r="A34" s="47" t="str">
        <f>+'[1]Access-Mai'!A34</f>
        <v>25303</v>
      </c>
      <c r="B34" s="48" t="str">
        <f>+'[1]Access-Mai'!B34</f>
        <v>INSTITUTO NACIONAL DO SEGURO SOCIAL</v>
      </c>
      <c r="C34" s="47" t="str">
        <f>CONCATENATE('[1]Access-Mai'!C34,".",'[1]Access-Mai'!D34)</f>
        <v>28.846</v>
      </c>
      <c r="D34" s="47" t="str">
        <f>CONCATENATE('[1]Access-Mai'!E34,".",'[1]Access-Mai'!G34)</f>
        <v>0901.00SA</v>
      </c>
      <c r="E34" s="48" t="str">
        <f>+'[1]Access-Mai'!F34</f>
        <v>OPERACOES ESPECIAIS: CUMPRIMENTO DE SENTENCAS JUDICIAIS</v>
      </c>
      <c r="F34" s="48" t="str">
        <f>+'[1]Access-Mai'!H34</f>
        <v>PAGAMENTO DE HONORARIOS PERICIAIS NAS ACOES EM QUE O INSS FI</v>
      </c>
      <c r="G34" s="47" t="str">
        <f>IF('[1]Access-Mai'!I34="1","F","S")</f>
        <v>S</v>
      </c>
      <c r="H34" s="47" t="str">
        <f>+'[1]Access-Mai'!J34</f>
        <v>0151</v>
      </c>
      <c r="I34" s="48" t="str">
        <f>+'[1]Access-Mai'!K34</f>
        <v>RECURSOS LIVRES DA SEGURIDADE SOCIAL</v>
      </c>
      <c r="J34" s="47" t="str">
        <f>+'[1]Access-Mai'!L34</f>
        <v>3</v>
      </c>
      <c r="K34" s="52"/>
      <c r="L34" s="52"/>
      <c r="M34" s="52"/>
      <c r="N34" s="50">
        <v>0</v>
      </c>
      <c r="O34" s="52"/>
      <c r="P34" s="52">
        <f>'[1]Access-Mai'!M34</f>
        <v>11505316</v>
      </c>
      <c r="Q34" s="52"/>
      <c r="R34" s="52">
        <f t="shared" si="0"/>
        <v>11505316</v>
      </c>
      <c r="S34" s="52">
        <f>'[1]Access-Mai'!N34</f>
        <v>11505316</v>
      </c>
      <c r="T34" s="53">
        <f t="shared" si="1"/>
        <v>1</v>
      </c>
      <c r="U34" s="52">
        <f>'[1]Access-Mai'!O34</f>
        <v>11487082.49</v>
      </c>
      <c r="V34" s="53">
        <f t="shared" si="2"/>
        <v>0.99841520997771815</v>
      </c>
      <c r="W34" s="52">
        <f>'[1]Access-Mai'!P34</f>
        <v>11486904.49</v>
      </c>
      <c r="X34" s="53">
        <f t="shared" si="3"/>
        <v>0.99839973886853695</v>
      </c>
    </row>
    <row r="35" spans="1:24" ht="30.7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947028126.67000008</v>
      </c>
      <c r="Q35" s="56">
        <f>SUM(Q10:Q34)</f>
        <v>0</v>
      </c>
      <c r="R35" s="56">
        <f>SUM(R10:R34)</f>
        <v>947028126.67000008</v>
      </c>
      <c r="S35" s="56">
        <f>SUM(S10:S34)</f>
        <v>896613530.66000009</v>
      </c>
      <c r="T35" s="57">
        <f t="shared" si="1"/>
        <v>0.94676547127774235</v>
      </c>
      <c r="U35" s="56">
        <f>SUM(U10:U34)</f>
        <v>766881506.11000001</v>
      </c>
      <c r="V35" s="57">
        <f t="shared" si="2"/>
        <v>0.80977690578901496</v>
      </c>
      <c r="W35" s="56">
        <f>SUM(W10:W34)</f>
        <v>756042890.81000006</v>
      </c>
      <c r="X35" s="57">
        <f t="shared" si="3"/>
        <v>0.79833203420097532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2021-06-17T19:19:06Z</dcterms:created>
  <dcterms:modified xsi:type="dcterms:W3CDTF">2021-06-17T19:19:36Z</dcterms:modified>
</cp:coreProperties>
</file>