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Set" sheetId="1" r:id="rId1"/>
  </sheets>
  <externalReferences>
    <externalReference r:id="rId2"/>
  </externalReferences>
  <definedNames>
    <definedName name="_xlnm.Print_Area" localSheetId="0">Set!$A$1:$X$40</definedName>
  </definedNames>
  <calcPr calcId="145621"/>
</workbook>
</file>

<file path=xl/calcChain.xml><?xml version="1.0" encoding="utf-8"?>
<calcChain xmlns="http://schemas.openxmlformats.org/spreadsheetml/2006/main">
  <c r="W35" i="1" l="1"/>
  <c r="U35" i="1"/>
  <c r="S35" i="1"/>
  <c r="Q35" i="1"/>
  <c r="P35" i="1"/>
  <c r="R35" i="1" s="1"/>
  <c r="X35" i="1" s="1"/>
  <c r="J35" i="1"/>
  <c r="I35" i="1"/>
  <c r="H35" i="1"/>
  <c r="G35" i="1"/>
  <c r="F35" i="1"/>
  <c r="E35" i="1"/>
  <c r="D35" i="1"/>
  <c r="C35" i="1"/>
  <c r="B35" i="1"/>
  <c r="A35" i="1"/>
  <c r="W34" i="1"/>
  <c r="U34" i="1"/>
  <c r="S34" i="1"/>
  <c r="Q34" i="1"/>
  <c r="P34" i="1"/>
  <c r="R34" i="1" s="1"/>
  <c r="J34" i="1"/>
  <c r="I34" i="1"/>
  <c r="H34" i="1"/>
  <c r="G34" i="1"/>
  <c r="F34" i="1"/>
  <c r="E34" i="1"/>
  <c r="D34" i="1"/>
  <c r="C34" i="1"/>
  <c r="B34" i="1"/>
  <c r="A34" i="1"/>
  <c r="W33" i="1"/>
  <c r="U33" i="1"/>
  <c r="S33" i="1"/>
  <c r="Q33" i="1"/>
  <c r="P33" i="1"/>
  <c r="R33" i="1" s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Q32" i="1"/>
  <c r="R32" i="1" s="1"/>
  <c r="P32" i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Q31" i="1"/>
  <c r="R31" i="1" s="1"/>
  <c r="X31" i="1" s="1"/>
  <c r="P31" i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Q30" i="1"/>
  <c r="P30" i="1"/>
  <c r="R30" i="1" s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Q29" i="1"/>
  <c r="P29" i="1"/>
  <c r="R29" i="1" s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Q28" i="1"/>
  <c r="P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R27" i="1"/>
  <c r="X27" i="1" s="1"/>
  <c r="Q27" i="1"/>
  <c r="P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Q26" i="1"/>
  <c r="P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Q25" i="1"/>
  <c r="P25" i="1"/>
  <c r="R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P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R23" i="1" s="1"/>
  <c r="X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R19" i="1" s="1"/>
  <c r="X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R16" i="1" s="1"/>
  <c r="P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R15" i="1" s="1"/>
  <c r="X15" i="1" s="1"/>
  <c r="P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R11" i="1"/>
  <c r="X11" i="1" s="1"/>
  <c r="Q11" i="1"/>
  <c r="P11" i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Q10" i="1"/>
  <c r="Q36" i="1" s="1"/>
  <c r="P10" i="1"/>
  <c r="N10" i="1"/>
  <c r="J10" i="1"/>
  <c r="I10" i="1"/>
  <c r="H10" i="1"/>
  <c r="G10" i="1"/>
  <c r="F10" i="1"/>
  <c r="E10" i="1"/>
  <c r="D10" i="1"/>
  <c r="C10" i="1"/>
  <c r="B10" i="1"/>
  <c r="A10" i="1"/>
  <c r="R10" i="1" l="1"/>
  <c r="V10" i="1" s="1"/>
  <c r="R22" i="1"/>
  <c r="X22" i="1" s="1"/>
  <c r="R24" i="1"/>
  <c r="S36" i="1"/>
  <c r="P36" i="1"/>
  <c r="W36" i="1"/>
  <c r="R21" i="1"/>
  <c r="R26" i="1"/>
  <c r="T26" i="1" s="1"/>
  <c r="R28" i="1"/>
  <c r="X28" i="1" s="1"/>
  <c r="R20" i="1"/>
  <c r="X20" i="1" s="1"/>
  <c r="V29" i="1"/>
  <c r="T29" i="1"/>
  <c r="X29" i="1"/>
  <c r="V34" i="1"/>
  <c r="X34" i="1"/>
  <c r="T34" i="1"/>
  <c r="X12" i="1"/>
  <c r="T12" i="1"/>
  <c r="V12" i="1"/>
  <c r="V17" i="1"/>
  <c r="X17" i="1"/>
  <c r="T17" i="1"/>
  <c r="V22" i="1"/>
  <c r="X24" i="1"/>
  <c r="T24" i="1"/>
  <c r="V24" i="1"/>
  <c r="V33" i="1"/>
  <c r="X33" i="1"/>
  <c r="T33" i="1"/>
  <c r="V25" i="1"/>
  <c r="X25" i="1"/>
  <c r="T25" i="1"/>
  <c r="V30" i="1"/>
  <c r="X30" i="1"/>
  <c r="T30" i="1"/>
  <c r="X32" i="1"/>
  <c r="T32" i="1"/>
  <c r="V32" i="1"/>
  <c r="V13" i="1"/>
  <c r="T13" i="1"/>
  <c r="X13" i="1"/>
  <c r="V18" i="1"/>
  <c r="X18" i="1"/>
  <c r="T18" i="1"/>
  <c r="R36" i="1"/>
  <c r="T10" i="1"/>
  <c r="V21" i="1"/>
  <c r="X21" i="1"/>
  <c r="T21" i="1"/>
  <c r="V26" i="1"/>
  <c r="X26" i="1"/>
  <c r="T28" i="1"/>
  <c r="V28" i="1"/>
  <c r="V14" i="1"/>
  <c r="X14" i="1"/>
  <c r="T14" i="1"/>
  <c r="X16" i="1"/>
  <c r="T16" i="1"/>
  <c r="V16" i="1"/>
  <c r="V15" i="1"/>
  <c r="V19" i="1"/>
  <c r="V31" i="1"/>
  <c r="U36" i="1"/>
  <c r="V11" i="1"/>
  <c r="V23" i="1"/>
  <c r="V27" i="1"/>
  <c r="V35" i="1"/>
  <c r="T11" i="1"/>
  <c r="T15" i="1"/>
  <c r="T19" i="1"/>
  <c r="T23" i="1"/>
  <c r="T27" i="1"/>
  <c r="T31" i="1"/>
  <c r="T35" i="1"/>
  <c r="V20" i="1" l="1"/>
  <c r="X10" i="1"/>
  <c r="T22" i="1"/>
  <c r="T20" i="1"/>
  <c r="V36" i="1"/>
  <c r="X36" i="1"/>
  <c r="T36" i="1"/>
</calcChain>
</file>

<file path=xl/sharedStrings.xml><?xml version="1.0" encoding="utf-8"?>
<sst xmlns="http://schemas.openxmlformats.org/spreadsheetml/2006/main" count="56" uniqueCount="52">
  <si>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</si>
  <si>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</si>
  <si>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</si>
  <si>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</si>
  <si>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</si>
  <si>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</si>
  <si>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</si>
  <si>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</si>
  <si>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</si>
  <si>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</si>
  <si>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</si>
  <si>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</si>
  <si>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</si>
  <si>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</si>
  <si>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</si>
  <si>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</si>
  <si>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</si>
  <si>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</si>
  <si>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</si>
  <si>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</si>
  <si>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</si>
  <si>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</si>
  <si>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</si>
  <si>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</si>
  <si>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</si>
  <si>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</si>
  <si>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</si>
  <si>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</si>
  <si>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</si>
  <si>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</si>
  <si>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</si>
  <si>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</si>
  <si>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</si>
  <si>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</si>
  <si>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</si>
  <si>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</si>
  <si>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</si>
  <si>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</si>
  <si>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</si>
  <si>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</si>
  <si>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</si>
  <si>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</si>
  <si>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</si>
  <si>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</si>
  <si>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</si>
  <si>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</si>
  <si>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</si>
  <si>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</si>
  <si>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</si>
  <si>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</si>
  <si>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</si>
  <si>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>01 - Orçamento no valor de R$ 1.567.120,00 destinado à Reforma do ANEXO ADMINISTRATIVO PRESIDENTE WILSON - SÃO PAULO terá sua execução descentralizada através da UG 090029 - TRF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</si>
</sst>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15">
    <cellStyle name="Normal" xfId="0" builtinId="0"/>
    <cellStyle name="Normal 2" xfId="5"/>
    <cellStyle name="Normal 2 8" xfId="2"/>
    <cellStyle name="Normal 2 8 2" xfId="6"/>
    <cellStyle name="Normal 3" xfId="7"/>
    <cellStyle name="Normal 4" xfId="8"/>
    <cellStyle name="Normal 5" xfId="9"/>
    <cellStyle name="Normal 6" xfId="10"/>
    <cellStyle name="Normal 7" xfId="11"/>
    <cellStyle name="Porcentagem 11" xfId="1"/>
    <cellStyle name="Porcentagem 11 2" xfId="12"/>
    <cellStyle name="Porcentagem 2" xfId="3"/>
    <cellStyle name="Porcentagem 2 2" xfId="13"/>
    <cellStyle name="Vírgula 2" xfId="4"/>
    <cellStyle name="Vírgula 2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1/Relat&#243;rio%20Final%20-%20Publica&#231;&#245;es/Anexo%20II%20-%20Transparencia%20Mensal%202021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3</v>
          </cell>
          <cell r="M10">
            <v>2135303</v>
          </cell>
          <cell r="O10">
            <v>2135303</v>
          </cell>
          <cell r="P10">
            <v>2128944.6</v>
          </cell>
          <cell r="Q10">
            <v>2127129.71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4</v>
          </cell>
          <cell r="M11">
            <v>6693631</v>
          </cell>
          <cell r="O11">
            <v>4317135.28</v>
          </cell>
          <cell r="P11">
            <v>2769763.65</v>
          </cell>
          <cell r="Q11">
            <v>543003.65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PRIMARIOS DE LIVRE APLICACAO</v>
          </cell>
          <cell r="L12" t="str">
            <v>3</v>
          </cell>
          <cell r="M12">
            <v>109556091</v>
          </cell>
          <cell r="N12">
            <v>19797.59</v>
          </cell>
          <cell r="O12">
            <v>101258189.27</v>
          </cell>
          <cell r="P12">
            <v>63345827.82</v>
          </cell>
          <cell r="Q12">
            <v>57943520.729999997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JUDICIAIS</v>
          </cell>
          <cell r="L13" t="str">
            <v>3</v>
          </cell>
          <cell r="M13">
            <v>21283069</v>
          </cell>
          <cell r="O13">
            <v>20757865.559999999</v>
          </cell>
          <cell r="P13">
            <v>13606829.08</v>
          </cell>
          <cell r="Q13">
            <v>13606829.08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11RQ</v>
          </cell>
          <cell r="H14" t="str">
            <v>REFORMA DO FORUM DAS EXECUCOES FISCAIS - SP</v>
          </cell>
          <cell r="I14" t="str">
            <v>1</v>
          </cell>
          <cell r="J14" t="str">
            <v>0100</v>
          </cell>
          <cell r="K14" t="str">
            <v>RECURSOS PRIMARIOS DE LIVRE APLICACAO</v>
          </cell>
          <cell r="L14" t="str">
            <v>4</v>
          </cell>
          <cell r="M14">
            <v>1100000</v>
          </cell>
          <cell r="O14">
            <v>56900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12S9</v>
          </cell>
          <cell r="H15" t="str">
            <v>REFORMA DO FORUM FEDERAL CRIMINAL E PREVIDENCIARIO DE SAO PA</v>
          </cell>
          <cell r="I15" t="str">
            <v>1</v>
          </cell>
          <cell r="J15" t="str">
            <v>0100</v>
          </cell>
          <cell r="K15" t="str">
            <v>RECURSOS PRIMARIOS DE LIVRE APLICACAO</v>
          </cell>
          <cell r="L15" t="str">
            <v>4</v>
          </cell>
          <cell r="M15">
            <v>2000000</v>
          </cell>
          <cell r="O15">
            <v>1900377.14</v>
          </cell>
          <cell r="P15">
            <v>17017.14</v>
          </cell>
          <cell r="Q15">
            <v>17017.14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13FR</v>
          </cell>
          <cell r="H16" t="str">
            <v>REFORMA DO FORUM FEDERAL DE RIBEIRAO PRETO - SP</v>
          </cell>
          <cell r="I16" t="str">
            <v>1</v>
          </cell>
          <cell r="J16" t="str">
            <v>0100</v>
          </cell>
          <cell r="K16" t="str">
            <v>RECURSOS PRIMARIOS DE LIVRE APLICACAO</v>
          </cell>
          <cell r="L16" t="str">
            <v>4</v>
          </cell>
          <cell r="M16">
            <v>1160000</v>
          </cell>
          <cell r="O16">
            <v>569798.25</v>
          </cell>
          <cell r="P16">
            <v>6898.31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122</v>
          </cell>
          <cell r="E17" t="str">
            <v>0033</v>
          </cell>
          <cell r="F17" t="str">
            <v>PROGRAMA DE GESTAO E MANUTENCAO DO PODER JUDICIARIO</v>
          </cell>
          <cell r="G17" t="str">
            <v>14YN</v>
          </cell>
          <cell r="H17" t="str">
            <v>REFORMA DO FORUM FEDERAL CIVEL DE SAO PAULO - SP</v>
          </cell>
          <cell r="I17" t="str">
            <v>1</v>
          </cell>
          <cell r="J17" t="str">
            <v>0100</v>
          </cell>
          <cell r="K17" t="str">
            <v>RECURSOS PRIMARIOS DE LIVRE APLICACAO</v>
          </cell>
          <cell r="L17" t="str">
            <v>4</v>
          </cell>
          <cell r="M17">
            <v>223073</v>
          </cell>
          <cell r="O17">
            <v>2418.23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122</v>
          </cell>
          <cell r="E18" t="str">
            <v>0033</v>
          </cell>
          <cell r="F18" t="str">
            <v>PROGRAMA DE GESTAO E MANUTENCAO DO PODER JUDICIARIO</v>
          </cell>
          <cell r="G18" t="str">
            <v>14YO</v>
          </cell>
          <cell r="H18" t="str">
            <v>REFORMA DA SEDE ADMINISTRATIVA DA JUSTICA FEDERAL DE SAO PAU</v>
          </cell>
          <cell r="I18" t="str">
            <v>1</v>
          </cell>
          <cell r="J18" t="str">
            <v>0100</v>
          </cell>
          <cell r="K18" t="str">
            <v>RECURSOS PRIMARIOS DE LIVRE APLICACAO</v>
          </cell>
          <cell r="L18" t="str">
            <v>4</v>
          </cell>
          <cell r="M18">
            <v>577000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122</v>
          </cell>
          <cell r="E19" t="str">
            <v>0033</v>
          </cell>
          <cell r="F19" t="str">
            <v>PROGRAMA DE GESTAO E MANUTENCAO DO PODER JUDICIARIO</v>
          </cell>
          <cell r="G19" t="str">
            <v>158T</v>
          </cell>
          <cell r="H19" t="str">
            <v>REFORMA DO JUIZADO ESPECIAL FEDERAL DE SAO PAULO - SP - 2. E</v>
          </cell>
          <cell r="I19" t="str">
            <v>1</v>
          </cell>
          <cell r="J19" t="str">
            <v>0100</v>
          </cell>
          <cell r="K19" t="str">
            <v>RECURSOS PRIMARIOS DE LIVRE APLICACAO</v>
          </cell>
          <cell r="L19" t="str">
            <v>4</v>
          </cell>
          <cell r="M19">
            <v>1009428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122</v>
          </cell>
          <cell r="E20" t="str">
            <v>0033</v>
          </cell>
          <cell r="F20" t="str">
            <v>PROGRAMA DE GESTAO E MANUTENCAO DO PODER JUDICIARIO</v>
          </cell>
          <cell r="G20" t="str">
            <v>15FZ</v>
          </cell>
          <cell r="H20" t="str">
            <v>REFORMA DO FORUM FEDERAL DE PRESIDENTE PRUDENTE - SP</v>
          </cell>
          <cell r="I20" t="str">
            <v>1</v>
          </cell>
          <cell r="J20" t="str">
            <v>0100</v>
          </cell>
          <cell r="K20" t="str">
            <v>RECURSOS PRIMARIOS DE LIVRE APLICACAO</v>
          </cell>
          <cell r="L20" t="str">
            <v>4</v>
          </cell>
          <cell r="M20">
            <v>230000</v>
          </cell>
          <cell r="O20">
            <v>159200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02</v>
          </cell>
          <cell r="D21" t="str">
            <v>122</v>
          </cell>
          <cell r="E21" t="str">
            <v>0033</v>
          </cell>
          <cell r="F21" t="str">
            <v>PROGRAMA DE GESTAO E MANUTENCAO DO PODER JUDICIARIO</v>
          </cell>
          <cell r="G21" t="str">
            <v>15NX</v>
          </cell>
          <cell r="H21" t="str">
            <v>REFORMA DO FORUM FEDERAL DE SANTOS - SP</v>
          </cell>
          <cell r="I21" t="str">
            <v>1</v>
          </cell>
          <cell r="J21" t="str">
            <v>0100</v>
          </cell>
          <cell r="K21" t="str">
            <v>RECURSOS PRIMARIOS DE LIVRE APLICACAO</v>
          </cell>
          <cell r="L21" t="str">
            <v>4</v>
          </cell>
          <cell r="M21">
            <v>500000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02</v>
          </cell>
          <cell r="D22" t="str">
            <v>122</v>
          </cell>
          <cell r="E22" t="str">
            <v>0033</v>
          </cell>
          <cell r="F22" t="str">
            <v>PROGRAMA DE GESTAO E MANUTENCAO DO PODER JUDICIARIO</v>
          </cell>
          <cell r="G22" t="str">
            <v>15QA</v>
          </cell>
          <cell r="H22" t="str">
            <v>REFORMA DO FORUM FEDERAL DE BARUERI - SP</v>
          </cell>
          <cell r="I22" t="str">
            <v>1</v>
          </cell>
          <cell r="J22" t="str">
            <v>0100</v>
          </cell>
          <cell r="K22" t="str">
            <v>RECURSOS PRIMARIOS DE LIVRE APLICACAO</v>
          </cell>
          <cell r="L22" t="str">
            <v>4</v>
          </cell>
          <cell r="M22">
            <v>1009596</v>
          </cell>
          <cell r="O22">
            <v>203929.71</v>
          </cell>
          <cell r="P22">
            <v>70554.39</v>
          </cell>
          <cell r="Q22">
            <v>70554.39</v>
          </cell>
        </row>
        <row r="23">
          <cell r="A23" t="str">
            <v>12101</v>
          </cell>
          <cell r="B23" t="str">
            <v>JUSTICA FEDERAL DE PRIMEIRO GRAU</v>
          </cell>
          <cell r="C23" t="str">
            <v>02</v>
          </cell>
          <cell r="D23" t="str">
            <v>122</v>
          </cell>
          <cell r="E23" t="str">
            <v>0033</v>
          </cell>
          <cell r="F23" t="str">
            <v>PROGRAMA DE GESTAO E MANUTENCAO DO PODER JUDICIARIO</v>
          </cell>
          <cell r="G23" t="str">
            <v>15TO</v>
          </cell>
          <cell r="H23" t="str">
            <v>REFORMA DO ANEXO ADMINISTRATIVO PRESIDENTE WILSON DE SAO PAU</v>
          </cell>
          <cell r="I23" t="str">
            <v>1</v>
          </cell>
          <cell r="J23" t="str">
            <v>0100</v>
          </cell>
          <cell r="K23" t="str">
            <v>RECURSOS PRIMARIOS DE LIVRE APLICACAO</v>
          </cell>
          <cell r="L23" t="str">
            <v>4</v>
          </cell>
          <cell r="M23">
            <v>1917770</v>
          </cell>
        </row>
        <row r="24">
          <cell r="A24" t="str">
            <v>12101</v>
          </cell>
          <cell r="B24" t="str">
            <v>JUSTICA FEDERAL DE PRIMEIRO GRAU</v>
          </cell>
          <cell r="C24" t="str">
            <v>02</v>
          </cell>
          <cell r="D24" t="str">
            <v>122</v>
          </cell>
          <cell r="E24" t="str">
            <v>0033</v>
          </cell>
          <cell r="F24" t="str">
            <v>PROGRAMA DE GESTAO E MANUTENCAO DO PODER JUDICIARIO</v>
          </cell>
          <cell r="G24" t="str">
            <v>20TP</v>
          </cell>
          <cell r="H24" t="str">
            <v>ATIVOS CIVIS DA UNIAO</v>
          </cell>
          <cell r="I24" t="str">
            <v>1</v>
          </cell>
          <cell r="J24" t="str">
            <v>0100</v>
          </cell>
          <cell r="K24" t="str">
            <v>RECURSOS PRIMARIOS DE LIVRE APLICACAO</v>
          </cell>
          <cell r="L24" t="str">
            <v>1</v>
          </cell>
          <cell r="M24">
            <v>820540488.63999999</v>
          </cell>
          <cell r="O24">
            <v>820540488.63999999</v>
          </cell>
          <cell r="P24">
            <v>820507060.62</v>
          </cell>
          <cell r="Q24">
            <v>816658387.47000003</v>
          </cell>
        </row>
        <row r="25">
          <cell r="A25" t="str">
            <v>12101</v>
          </cell>
          <cell r="B25" t="str">
            <v>JUSTICA FEDERAL DE PRIMEIRO GRAU</v>
          </cell>
          <cell r="C25" t="str">
            <v>02</v>
          </cell>
          <cell r="D25" t="str">
            <v>122</v>
          </cell>
          <cell r="E25" t="str">
            <v>0033</v>
          </cell>
          <cell r="F25" t="str">
            <v>PROGRAMA DE GESTAO E MANUTENCAO DO PODER JUDICIARIO</v>
          </cell>
          <cell r="G25" t="str">
            <v>216H</v>
          </cell>
          <cell r="H25" t="str">
            <v>AJUDA DE CUSTO PARA MORADIA OU AUXILIO-MORADIA A AGENTES PUB</v>
          </cell>
          <cell r="I25" t="str">
            <v>1</v>
          </cell>
          <cell r="J25" t="str">
            <v>0100</v>
          </cell>
          <cell r="K25" t="str">
            <v>RECURSOS PRIMARIOS DE LIVRE APLICACAO</v>
          </cell>
          <cell r="L25" t="str">
            <v>3</v>
          </cell>
          <cell r="M25">
            <v>164000</v>
          </cell>
          <cell r="O25">
            <v>103890.28</v>
          </cell>
          <cell r="P25">
            <v>74223.28</v>
          </cell>
          <cell r="Q25">
            <v>74223.28</v>
          </cell>
        </row>
        <row r="26">
          <cell r="A26" t="str">
            <v>12101</v>
          </cell>
          <cell r="B26" t="str">
            <v>JUSTICA FEDERAL DE PRIMEIRO GRAU</v>
          </cell>
          <cell r="C26" t="str">
            <v>02</v>
          </cell>
          <cell r="D26" t="str">
            <v>131</v>
          </cell>
          <cell r="E26" t="str">
            <v>0033</v>
          </cell>
          <cell r="F26" t="str">
            <v>PROGRAMA DE GESTAO E MANUTENCAO DO PODER JUDICIARIO</v>
          </cell>
          <cell r="G26" t="str">
            <v>219I</v>
          </cell>
          <cell r="H26" t="str">
            <v>PUBLICIDADE INSTITUCIONAL E DE UTILIDADE PUBLICA</v>
          </cell>
          <cell r="I26" t="str">
            <v>1</v>
          </cell>
          <cell r="J26" t="str">
            <v>0100</v>
          </cell>
          <cell r="K26" t="str">
            <v>RECURSOS PRIMARIOS DE LIVRE APLICACAO</v>
          </cell>
          <cell r="L26" t="str">
            <v>4</v>
          </cell>
          <cell r="M26">
            <v>20000</v>
          </cell>
        </row>
        <row r="27">
          <cell r="A27" t="str">
            <v>12101</v>
          </cell>
          <cell r="B27" t="str">
            <v>JUSTICA FEDERAL DE PRIMEIRO GRAU</v>
          </cell>
          <cell r="C27" t="str">
            <v>02</v>
          </cell>
          <cell r="D27" t="str">
            <v>131</v>
          </cell>
          <cell r="E27" t="str">
            <v>0033</v>
          </cell>
          <cell r="F27" t="str">
            <v>PROGRAMA DE GESTAO E MANUTENCAO DO PODER JUDICIARIO</v>
          </cell>
          <cell r="G27" t="str">
            <v>219I</v>
          </cell>
          <cell r="H27" t="str">
            <v>PUBLICIDADE INSTITUCIONAL E DE UTILIDADE PUBLICA</v>
          </cell>
          <cell r="I27" t="str">
            <v>1</v>
          </cell>
          <cell r="J27" t="str">
            <v>0100</v>
          </cell>
          <cell r="K27" t="str">
            <v>RECURSOS PRIMARIOS DE LIVRE APLICACAO</v>
          </cell>
          <cell r="L27" t="str">
            <v>3</v>
          </cell>
          <cell r="M27">
            <v>20000</v>
          </cell>
          <cell r="O27">
            <v>10750.34</v>
          </cell>
          <cell r="P27">
            <v>9051.02</v>
          </cell>
          <cell r="Q27">
            <v>9051.02</v>
          </cell>
        </row>
        <row r="28">
          <cell r="A28" t="str">
            <v>12101</v>
          </cell>
          <cell r="B28" t="str">
            <v>JUSTICA FEDERAL DE PRIMEIRO GRAU</v>
          </cell>
          <cell r="C28" t="str">
            <v>02</v>
          </cell>
          <cell r="D28" t="str">
            <v>301</v>
          </cell>
          <cell r="E28" t="str">
            <v>0033</v>
          </cell>
          <cell r="F28" t="str">
            <v>PROGRAMA DE GESTAO E MANUTENCAO DO PODER JUDICIARIO</v>
          </cell>
          <cell r="G28" t="str">
            <v>2004</v>
          </cell>
          <cell r="H28" t="str">
            <v>ASSISTENCIA MEDICA E ODONTOLOGICA AOS SERVIDORES CIVIS, EMPR</v>
          </cell>
          <cell r="I28" t="str">
            <v>2</v>
          </cell>
          <cell r="J28" t="str">
            <v>0151</v>
          </cell>
          <cell r="K28" t="str">
            <v>RECURSOS LIVRES DA SEGURIDADE SOCIAL</v>
          </cell>
          <cell r="L28" t="str">
            <v>4</v>
          </cell>
          <cell r="M28">
            <v>6700</v>
          </cell>
          <cell r="O28">
            <v>306.94</v>
          </cell>
          <cell r="P28">
            <v>306.94</v>
          </cell>
          <cell r="Q28">
            <v>306.94</v>
          </cell>
        </row>
        <row r="29">
          <cell r="A29" t="str">
            <v>12101</v>
          </cell>
          <cell r="B29" t="str">
            <v>JUSTICA FEDERAL DE PRIMEIRO GRAU</v>
          </cell>
          <cell r="C29" t="str">
            <v>02</v>
          </cell>
          <cell r="D29" t="str">
            <v>301</v>
          </cell>
          <cell r="E29" t="str">
            <v>0033</v>
          </cell>
          <cell r="F29" t="str">
            <v>PROGRAMA DE GESTAO E MANUTENCAO DO PODER JUDICIARIO</v>
          </cell>
          <cell r="G29" t="str">
            <v>2004</v>
          </cell>
          <cell r="H29" t="str">
            <v>ASSISTENCIA MEDICA E ODONTOLOGICA AOS SERVIDORES CIVIS, EMPR</v>
          </cell>
          <cell r="I29" t="str">
            <v>2</v>
          </cell>
          <cell r="J29" t="str">
            <v>0151</v>
          </cell>
          <cell r="K29" t="str">
            <v>RECURSOS LIVRES DA SEGURIDADE SOCIAL</v>
          </cell>
          <cell r="L29" t="str">
            <v>3</v>
          </cell>
          <cell r="M29">
            <v>31061225</v>
          </cell>
          <cell r="O29">
            <v>28559058.359999999</v>
          </cell>
          <cell r="P29">
            <v>18933335.57</v>
          </cell>
          <cell r="Q29">
            <v>18281044.809999999</v>
          </cell>
        </row>
        <row r="30">
          <cell r="A30" t="str">
            <v>12101</v>
          </cell>
          <cell r="B30" t="str">
            <v>JUSTICA FEDERAL DE PRIMEIRO GRAU</v>
          </cell>
          <cell r="C30" t="str">
            <v>02</v>
          </cell>
          <cell r="D30" t="str">
            <v>301</v>
          </cell>
          <cell r="E30" t="str">
            <v>0033</v>
          </cell>
          <cell r="F30" t="str">
            <v>PROGRAMA DE GESTAO E MANUTENCAO DO PODER JUDICIARIO</v>
          </cell>
          <cell r="G30" t="str">
            <v>212B</v>
          </cell>
          <cell r="H30" t="str">
            <v>BENEFICIOS OBRIGATORIOS AOS SERVIDORES CIVIS, EMPREGADOS, MI</v>
          </cell>
          <cell r="I30" t="str">
            <v>1</v>
          </cell>
          <cell r="J30" t="str">
            <v>0100</v>
          </cell>
          <cell r="K30" t="str">
            <v>RECURSOS PRIMARIOS DE LIVRE APLICACAO</v>
          </cell>
          <cell r="L30" t="str">
            <v>3</v>
          </cell>
          <cell r="M30">
            <v>57215039.289999999</v>
          </cell>
          <cell r="O30">
            <v>55450657.560000002</v>
          </cell>
          <cell r="P30">
            <v>41050891.369999997</v>
          </cell>
          <cell r="Q30">
            <v>41050891.369999997</v>
          </cell>
        </row>
        <row r="31">
          <cell r="A31" t="str">
            <v>12101</v>
          </cell>
          <cell r="B31" t="str">
            <v>JUSTICA FEDERAL DE PRIMEIRO GRAU</v>
          </cell>
          <cell r="C31" t="str">
            <v>02</v>
          </cell>
          <cell r="D31" t="str">
            <v>846</v>
          </cell>
          <cell r="E31" t="str">
            <v>0033</v>
          </cell>
          <cell r="F31" t="str">
            <v>PROGRAMA DE GESTAO E MANUTENCAO DO PODER JUDICIARIO</v>
          </cell>
          <cell r="G31" t="str">
            <v>09HB</v>
          </cell>
          <cell r="H31" t="str">
            <v>CONTRIBUICAO DA UNIAO, DE SUAS AUTARQUIAS E FUNDACOES PARA O</v>
          </cell>
          <cell r="I31" t="str">
            <v>1</v>
          </cell>
          <cell r="J31" t="str">
            <v>0100</v>
          </cell>
          <cell r="K31" t="str">
            <v>RECURSOS PRIMARIOS DE LIVRE APLICACAO</v>
          </cell>
          <cell r="L31" t="str">
            <v>1</v>
          </cell>
          <cell r="M31">
            <v>167069212.19999999</v>
          </cell>
          <cell r="O31">
            <v>167069212.19999999</v>
          </cell>
          <cell r="P31">
            <v>167069212.19999999</v>
          </cell>
          <cell r="Q31">
            <v>167069212.19999999</v>
          </cell>
        </row>
        <row r="32">
          <cell r="A32" t="str">
            <v>12101</v>
          </cell>
          <cell r="B32" t="str">
            <v>JUSTICA FEDERAL DE PRIMEIRO GRAU</v>
          </cell>
          <cell r="C32" t="str">
            <v>09</v>
          </cell>
          <cell r="D32" t="str">
            <v>272</v>
          </cell>
          <cell r="E32" t="str">
            <v>0033</v>
          </cell>
          <cell r="F32" t="str">
            <v>PROGRAMA DE GESTAO E MANUTENCAO DO PODER JUDICIARIO</v>
          </cell>
          <cell r="G32" t="str">
            <v>0181</v>
          </cell>
          <cell r="H32" t="str">
            <v>APOSENTADORIAS E PENSOES CIVIS DA UNIAO</v>
          </cell>
          <cell r="I32" t="str">
            <v>2</v>
          </cell>
          <cell r="J32" t="str">
            <v>0156</v>
          </cell>
          <cell r="K32" t="str">
            <v>CONTRIB.DO SERV.PARA O PLANO SEG.SOC.SERV.PUB</v>
          </cell>
          <cell r="L32" t="str">
            <v>1</v>
          </cell>
          <cell r="M32">
            <v>170375016.47</v>
          </cell>
          <cell r="O32">
            <v>170375016.47</v>
          </cell>
          <cell r="P32">
            <v>170294315.28999999</v>
          </cell>
          <cell r="Q32">
            <v>170074488.33000001</v>
          </cell>
        </row>
        <row r="33">
          <cell r="A33" t="str">
            <v>12101</v>
          </cell>
          <cell r="B33" t="str">
            <v>JUSTICA FEDERAL DE PRIMEIRO GRAU</v>
          </cell>
          <cell r="C33" t="str">
            <v>09</v>
          </cell>
          <cell r="D33" t="str">
            <v>272</v>
          </cell>
          <cell r="E33" t="str">
            <v>0033</v>
          </cell>
          <cell r="F33" t="str">
            <v>PROGRAMA DE GESTAO E MANUTENCAO DO PODER JUDICIARIO</v>
          </cell>
          <cell r="G33" t="str">
            <v>0181</v>
          </cell>
          <cell r="H33" t="str">
            <v>APOSENTADORIAS E PENSOES CIVIS DA UNIAO</v>
          </cell>
          <cell r="I33" t="str">
            <v>2</v>
          </cell>
          <cell r="J33" t="str">
            <v>0169</v>
          </cell>
          <cell r="K33" t="str">
            <v>CONTR.PATRONAL PARA O PLANO SEG.SOC.SERV.PUB.</v>
          </cell>
          <cell r="L33" t="str">
            <v>1</v>
          </cell>
          <cell r="M33">
            <v>29275486.960000001</v>
          </cell>
          <cell r="O33">
            <v>29275486.960000001</v>
          </cell>
          <cell r="P33">
            <v>29275206.609999999</v>
          </cell>
          <cell r="Q33">
            <v>28002768.84</v>
          </cell>
        </row>
        <row r="34">
          <cell r="A34" t="str">
            <v>25303</v>
          </cell>
          <cell r="B34" t="str">
            <v>INSTITUTO NACIONAL DO SEGURO SOCIAL</v>
          </cell>
          <cell r="C34" t="str">
            <v>28</v>
          </cell>
          <cell r="D34" t="str">
            <v>846</v>
          </cell>
          <cell r="E34" t="str">
            <v>0901</v>
          </cell>
          <cell r="F34" t="str">
            <v>OPERACOES ESPECIAIS: CUMPRIMENTO DE SENTENCAS JUDICIAIS</v>
          </cell>
          <cell r="G34" t="str">
            <v>00SA</v>
          </cell>
          <cell r="H34" t="str">
            <v>PAGAMENTO DE HONORARIOS PERICIAIS NAS ACOES EM QUE O INSS FI</v>
          </cell>
          <cell r="I34" t="str">
            <v>2</v>
          </cell>
          <cell r="J34" t="str">
            <v>0100</v>
          </cell>
          <cell r="K34" t="str">
            <v>RECURSOS PRIMARIOS DE LIVRE APLICACAO</v>
          </cell>
          <cell r="L34" t="str">
            <v>3</v>
          </cell>
          <cell r="M34">
            <v>2246019</v>
          </cell>
          <cell r="O34">
            <v>2246019</v>
          </cell>
          <cell r="P34">
            <v>2234835.3199999998</v>
          </cell>
          <cell r="Q34">
            <v>2234657.3199999998</v>
          </cell>
        </row>
        <row r="35">
          <cell r="A35" t="str">
            <v>25303</v>
          </cell>
          <cell r="B35" t="str">
            <v>INSTITUTO NACIONAL DO SEGURO SOCIAL</v>
          </cell>
          <cell r="C35" t="str">
            <v>28</v>
          </cell>
          <cell r="D35" t="str">
            <v>846</v>
          </cell>
          <cell r="E35" t="str">
            <v>0901</v>
          </cell>
          <cell r="F35" t="str">
            <v>OPERACOES ESPECIAIS: CUMPRIMENTO DE SENTENCAS JUDICIAIS</v>
          </cell>
          <cell r="G35" t="str">
            <v>00SA</v>
          </cell>
          <cell r="H35" t="str">
            <v>PAGAMENTO DE HONORARIOS PERICIAIS NAS ACOES EM QUE O INSS FI</v>
          </cell>
          <cell r="I35" t="str">
            <v>2</v>
          </cell>
          <cell r="J35" t="str">
            <v>0151</v>
          </cell>
          <cell r="K35" t="str">
            <v>RECURSOS LIVRES DA SEGURIDADE SOCIAL</v>
          </cell>
          <cell r="L35" t="str">
            <v>3</v>
          </cell>
          <cell r="M35">
            <v>24433696</v>
          </cell>
          <cell r="O35">
            <v>24433696</v>
          </cell>
          <cell r="P35">
            <v>24393480.399999999</v>
          </cell>
          <cell r="Q35">
            <v>24393302.399999999</v>
          </cell>
        </row>
      </sheetData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showGridLines="0" tabSelected="1" view="pageBreakPreview" zoomScaleNormal="80" zoomScaleSheetLayoutView="100" workbookViewId="0"/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6.5703125" customWidth="1"/>
    <col min="17" max="17" width="17.5703125" customWidth="1"/>
    <col min="18" max="19" width="16.85546875" customWidth="1"/>
    <col min="20" max="20" width="12" customWidth="1"/>
    <col min="21" max="21" width="16.5703125" customWidth="1"/>
    <col min="23" max="23" width="19.7109375" customWidth="1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6" t="s">
        <v>5</v>
      </c>
      <c r="B4" s="7">
        <v>44440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+'[1]Access-Set'!A10</f>
        <v>12101</v>
      </c>
      <c r="B10" s="38" t="str">
        <f>+'[1]Access-Set'!B10</f>
        <v>JUSTICA FEDERAL DE PRIMEIRO GRAU</v>
      </c>
      <c r="C10" s="39" t="str">
        <f>CONCATENATE('[1]Access-Set'!C10,".",'[1]Access-Set'!D10)</f>
        <v>02.061</v>
      </c>
      <c r="D10" s="39" t="str">
        <f>CONCATENATE('[1]Access-Set'!E10,".",'[1]Access-Set'!G10)</f>
        <v>0033.4224</v>
      </c>
      <c r="E10" s="38" t="str">
        <f>+'[1]Access-Set'!F10</f>
        <v>PROGRAMA DE GESTAO E MANUTENCAO DO PODER JUDICIARIO</v>
      </c>
      <c r="F10" s="40" t="str">
        <f>+'[1]Access-Set'!H10</f>
        <v>ASSISTENCIA JURIDICA A PESSOAS CARENTES</v>
      </c>
      <c r="G10" s="37" t="str">
        <f>IF('[1]Access-Set'!I10="1","F","S")</f>
        <v>F</v>
      </c>
      <c r="H10" s="37" t="str">
        <f>+'[1]Access-Set'!J10</f>
        <v>0100</v>
      </c>
      <c r="I10" s="41" t="str">
        <f>+'[1]Access-Set'!K10</f>
        <v>RECURSOS PRIMARIOS DE LIVRE APLICACAO</v>
      </c>
      <c r="J10" s="37" t="str">
        <f>+'[1]Access-Set'!L10</f>
        <v>3</v>
      </c>
      <c r="K10" s="42"/>
      <c r="L10" s="43"/>
      <c r="M10" s="43"/>
      <c r="N10" s="44">
        <f>K10+L10-M10</f>
        <v>0</v>
      </c>
      <c r="O10" s="42"/>
      <c r="P10" s="45">
        <f>'[1]Access-Set'!M10</f>
        <v>2135303</v>
      </c>
      <c r="Q10" s="45">
        <f>'[1]Access-Set'!N10</f>
        <v>0</v>
      </c>
      <c r="R10" s="45">
        <f>N10-O10+P10+Q10</f>
        <v>2135303</v>
      </c>
      <c r="S10" s="45">
        <f>'[1]Access-Set'!O10</f>
        <v>2135303</v>
      </c>
      <c r="T10" s="46">
        <f>IF(R10&gt;0,S10/R10,0)</f>
        <v>1</v>
      </c>
      <c r="U10" s="45">
        <f>'[1]Access-Set'!P10</f>
        <v>2128944.6</v>
      </c>
      <c r="V10" s="46">
        <f>IF(R10&gt;0,U10/R10,0)</f>
        <v>0.99702224930138728</v>
      </c>
      <c r="W10" s="45">
        <f>'[1]Access-Set'!Q10</f>
        <v>2127129.71</v>
      </c>
      <c r="X10" s="46">
        <f>IF(R10&gt;0,W10/R10,0)</f>
        <v>0.99617230435212234</v>
      </c>
    </row>
    <row r="11" spans="1:24" ht="30.75" customHeight="1" x14ac:dyDescent="0.2">
      <c r="A11" s="47" t="str">
        <f>+'[1]Access-Set'!A11</f>
        <v>12101</v>
      </c>
      <c r="B11" s="48" t="str">
        <f>+'[1]Access-Set'!B11</f>
        <v>JUSTICA FEDERAL DE PRIMEIRO GRAU</v>
      </c>
      <c r="C11" s="47" t="str">
        <f>CONCATENATE('[1]Access-Set'!C11,".",'[1]Access-Set'!D11)</f>
        <v>02.061</v>
      </c>
      <c r="D11" s="47" t="str">
        <f>CONCATENATE('[1]Access-Set'!E11,".",'[1]Access-Set'!G11)</f>
        <v>0033.4257</v>
      </c>
      <c r="E11" s="48" t="str">
        <f>+'[1]Access-Set'!F11</f>
        <v>PROGRAMA DE GESTAO E MANUTENCAO DO PODER JUDICIARIO</v>
      </c>
      <c r="F11" s="49" t="str">
        <f>+'[1]Access-Set'!H11</f>
        <v>JULGAMENTO DE CAUSAS NA JUSTICA FEDERAL</v>
      </c>
      <c r="G11" s="47" t="str">
        <f>IF('[1]Access-Set'!I11="1","F","S")</f>
        <v>F</v>
      </c>
      <c r="H11" s="47" t="str">
        <f>+'[1]Access-Set'!J11</f>
        <v>0100</v>
      </c>
      <c r="I11" s="48" t="str">
        <f>+'[1]Access-Set'!K11</f>
        <v>RECURSOS PRIMARIOS DE LIVRE APLICACAO</v>
      </c>
      <c r="J11" s="47" t="str">
        <f>+'[1]Access-Set'!L11</f>
        <v>4</v>
      </c>
      <c r="K11" s="50"/>
      <c r="L11" s="50"/>
      <c r="M11" s="50"/>
      <c r="N11" s="51">
        <v>0</v>
      </c>
      <c r="O11" s="50"/>
      <c r="P11" s="52">
        <f>'[1]Access-Set'!M11</f>
        <v>6693631</v>
      </c>
      <c r="Q11" s="52">
        <f>'[1]Access-Set'!N11</f>
        <v>0</v>
      </c>
      <c r="R11" s="52">
        <f t="shared" ref="R11:R35" si="0">N11-O11+P11+Q11</f>
        <v>6693631</v>
      </c>
      <c r="S11" s="52">
        <f>'[1]Access-Set'!O11</f>
        <v>4317135.28</v>
      </c>
      <c r="T11" s="53">
        <f t="shared" ref="T11:T36" si="1">IF(R11&gt;0,S11/R11,0)</f>
        <v>0.64496164787093879</v>
      </c>
      <c r="U11" s="52">
        <f>'[1]Access-Set'!P11</f>
        <v>2769763.65</v>
      </c>
      <c r="V11" s="53">
        <f t="shared" ref="V11:V36" si="2">IF(R11&gt;0,U11/R11,0)</f>
        <v>0.41379090810353902</v>
      </c>
      <c r="W11" s="52">
        <f>'[1]Access-Set'!Q11</f>
        <v>543003.65</v>
      </c>
      <c r="X11" s="53">
        <f t="shared" ref="X11:X36" si="3">IF(R11&gt;0,W11/R11,0)</f>
        <v>8.11224356406859E-2</v>
      </c>
    </row>
    <row r="12" spans="1:24" ht="30.75" customHeight="1" x14ac:dyDescent="0.2">
      <c r="A12" s="47" t="str">
        <f>+'[1]Access-Set'!A12</f>
        <v>12101</v>
      </c>
      <c r="B12" s="48" t="str">
        <f>+'[1]Access-Set'!B12</f>
        <v>JUSTICA FEDERAL DE PRIMEIRO GRAU</v>
      </c>
      <c r="C12" s="47" t="str">
        <f>CONCATENATE('[1]Access-Set'!C12,".",'[1]Access-Set'!D12)</f>
        <v>02.061</v>
      </c>
      <c r="D12" s="47" t="str">
        <f>CONCATENATE('[1]Access-Set'!E12,".",'[1]Access-Set'!G12)</f>
        <v>0033.4257</v>
      </c>
      <c r="E12" s="48" t="str">
        <f>+'[1]Access-Set'!F12</f>
        <v>PROGRAMA DE GESTAO E MANUTENCAO DO PODER JUDICIARIO</v>
      </c>
      <c r="F12" s="48" t="str">
        <f>+'[1]Access-Set'!H12</f>
        <v>JULGAMENTO DE CAUSAS NA JUSTICA FEDERAL</v>
      </c>
      <c r="G12" s="47" t="str">
        <f>IF('[1]Access-Set'!I12="1","F","S")</f>
        <v>F</v>
      </c>
      <c r="H12" s="47" t="str">
        <f>+'[1]Access-Set'!J12</f>
        <v>0100</v>
      </c>
      <c r="I12" s="48" t="str">
        <f>+'[1]Access-Set'!K12</f>
        <v>RECURSOS PRIMARIOS DE LIVRE APLICACAO</v>
      </c>
      <c r="J12" s="47" t="str">
        <f>+'[1]Access-Set'!L12</f>
        <v>3</v>
      </c>
      <c r="K12" s="52"/>
      <c r="L12" s="52"/>
      <c r="M12" s="52"/>
      <c r="N12" s="50">
        <v>0</v>
      </c>
      <c r="O12" s="52"/>
      <c r="P12" s="52">
        <f>'[1]Access-Set'!M12</f>
        <v>109556091</v>
      </c>
      <c r="Q12" s="52">
        <f>'[1]Access-Set'!N12</f>
        <v>19797.59</v>
      </c>
      <c r="R12" s="52">
        <f t="shared" si="0"/>
        <v>109575888.59</v>
      </c>
      <c r="S12" s="52">
        <f>'[1]Access-Set'!O12</f>
        <v>101258189.27</v>
      </c>
      <c r="T12" s="53">
        <f t="shared" si="1"/>
        <v>0.92409188346970805</v>
      </c>
      <c r="U12" s="52">
        <f>'[1]Access-Set'!P12</f>
        <v>63345827.82</v>
      </c>
      <c r="V12" s="53">
        <f t="shared" si="2"/>
        <v>0.57810006047061158</v>
      </c>
      <c r="W12" s="52">
        <f>'[1]Access-Set'!Q12</f>
        <v>57943520.729999997</v>
      </c>
      <c r="X12" s="53">
        <f t="shared" si="3"/>
        <v>0.52879809121883747</v>
      </c>
    </row>
    <row r="13" spans="1:24" ht="30.75" customHeight="1" x14ac:dyDescent="0.2">
      <c r="A13" s="47" t="str">
        <f>+'[1]Access-Set'!A13</f>
        <v>12101</v>
      </c>
      <c r="B13" s="48" t="str">
        <f>+'[1]Access-Set'!B13</f>
        <v>JUSTICA FEDERAL DE PRIMEIRO GRAU</v>
      </c>
      <c r="C13" s="47" t="str">
        <f>CONCATENATE('[1]Access-Set'!C13,".",'[1]Access-Set'!D13)</f>
        <v>02.061</v>
      </c>
      <c r="D13" s="47" t="str">
        <f>CONCATENATE('[1]Access-Set'!E13,".",'[1]Access-Set'!G13)</f>
        <v>0033.4257</v>
      </c>
      <c r="E13" s="48" t="str">
        <f>+'[1]Access-Set'!F13</f>
        <v>PROGRAMA DE GESTAO E MANUTENCAO DO PODER JUDICIARIO</v>
      </c>
      <c r="F13" s="48" t="str">
        <f>+'[1]Access-Set'!H13</f>
        <v>JULGAMENTO DE CAUSAS NA JUSTICA FEDERAL</v>
      </c>
      <c r="G13" s="47" t="str">
        <f>IF('[1]Access-Set'!I13="1","F","S")</f>
        <v>F</v>
      </c>
      <c r="H13" s="47" t="str">
        <f>+'[1]Access-Set'!J13</f>
        <v>0127</v>
      </c>
      <c r="I13" s="48" t="str">
        <f>+'[1]Access-Set'!K13</f>
        <v>CUSTAS JUDICIAIS</v>
      </c>
      <c r="J13" s="47" t="str">
        <f>+'[1]Access-Set'!L13</f>
        <v>3</v>
      </c>
      <c r="K13" s="52"/>
      <c r="L13" s="52"/>
      <c r="M13" s="52"/>
      <c r="N13" s="50">
        <v>0</v>
      </c>
      <c r="O13" s="52"/>
      <c r="P13" s="52">
        <f>'[1]Access-Set'!M13</f>
        <v>21283069</v>
      </c>
      <c r="Q13" s="52">
        <f>'[1]Access-Set'!N13</f>
        <v>0</v>
      </c>
      <c r="R13" s="52">
        <f t="shared" si="0"/>
        <v>21283069</v>
      </c>
      <c r="S13" s="52">
        <f>'[1]Access-Set'!O13</f>
        <v>20757865.559999999</v>
      </c>
      <c r="T13" s="53">
        <f t="shared" si="1"/>
        <v>0.97532294614089721</v>
      </c>
      <c r="U13" s="52">
        <f>'[1]Access-Set'!P13</f>
        <v>13606829.08</v>
      </c>
      <c r="V13" s="53">
        <f t="shared" si="2"/>
        <v>0.63932645616099826</v>
      </c>
      <c r="W13" s="52">
        <f>'[1]Access-Set'!Q13</f>
        <v>13606829.08</v>
      </c>
      <c r="X13" s="53">
        <f t="shared" si="3"/>
        <v>0.63932645616099826</v>
      </c>
    </row>
    <row r="14" spans="1:24" ht="30.75" customHeight="1" x14ac:dyDescent="0.2">
      <c r="A14" s="47" t="str">
        <f>+'[1]Access-Set'!A14</f>
        <v>12101</v>
      </c>
      <c r="B14" s="48" t="str">
        <f>+'[1]Access-Set'!B14</f>
        <v>JUSTICA FEDERAL DE PRIMEIRO GRAU</v>
      </c>
      <c r="C14" s="47" t="str">
        <f>CONCATENATE('[1]Access-Set'!C14,".",'[1]Access-Set'!D14)</f>
        <v>02.122</v>
      </c>
      <c r="D14" s="47" t="str">
        <f>CONCATENATE('[1]Access-Set'!E14,".",'[1]Access-Set'!G14)</f>
        <v>0033.11RQ</v>
      </c>
      <c r="E14" s="48" t="str">
        <f>+'[1]Access-Set'!F14</f>
        <v>PROGRAMA DE GESTAO E MANUTENCAO DO PODER JUDICIARIO</v>
      </c>
      <c r="F14" s="48" t="str">
        <f>+'[1]Access-Set'!H14</f>
        <v>REFORMA DO FORUM DAS EXECUCOES FISCAIS - SP</v>
      </c>
      <c r="G14" s="47" t="str">
        <f>IF('[1]Access-Set'!I14="1","F","S")</f>
        <v>F</v>
      </c>
      <c r="H14" s="47" t="str">
        <f>+'[1]Access-Set'!J14</f>
        <v>0100</v>
      </c>
      <c r="I14" s="48" t="str">
        <f>+'[1]Access-Set'!K14</f>
        <v>RECURSOS PRIMARIOS DE LIVRE APLICACAO</v>
      </c>
      <c r="J14" s="47" t="str">
        <f>+'[1]Access-Set'!L14</f>
        <v>4</v>
      </c>
      <c r="K14" s="52"/>
      <c r="L14" s="52"/>
      <c r="M14" s="52"/>
      <c r="N14" s="50">
        <v>0</v>
      </c>
      <c r="O14" s="52"/>
      <c r="P14" s="52">
        <f>'[1]Access-Set'!M14</f>
        <v>1100000</v>
      </c>
      <c r="Q14" s="52">
        <f>'[1]Access-Set'!N14</f>
        <v>0</v>
      </c>
      <c r="R14" s="52">
        <f t="shared" si="0"/>
        <v>1100000</v>
      </c>
      <c r="S14" s="52">
        <f>'[1]Access-Set'!O14</f>
        <v>56900</v>
      </c>
      <c r="T14" s="53">
        <f t="shared" si="1"/>
        <v>5.1727272727272726E-2</v>
      </c>
      <c r="U14" s="52">
        <f>'[1]Access-Set'!P14</f>
        <v>0</v>
      </c>
      <c r="V14" s="53">
        <f t="shared" si="2"/>
        <v>0</v>
      </c>
      <c r="W14" s="52">
        <f>'[1]Access-Set'!Q14</f>
        <v>0</v>
      </c>
      <c r="X14" s="53">
        <f t="shared" si="3"/>
        <v>0</v>
      </c>
    </row>
    <row r="15" spans="1:24" ht="30.75" customHeight="1" x14ac:dyDescent="0.2">
      <c r="A15" s="47" t="str">
        <f>+'[1]Access-Set'!A15</f>
        <v>12101</v>
      </c>
      <c r="B15" s="48" t="str">
        <f>+'[1]Access-Set'!B15</f>
        <v>JUSTICA FEDERAL DE PRIMEIRO GRAU</v>
      </c>
      <c r="C15" s="47" t="str">
        <f>CONCATENATE('[1]Access-Set'!C15,".",'[1]Access-Set'!D15)</f>
        <v>02.122</v>
      </c>
      <c r="D15" s="47" t="str">
        <f>CONCATENATE('[1]Access-Set'!E15,".",'[1]Access-Set'!G15)</f>
        <v>0033.12S9</v>
      </c>
      <c r="E15" s="48" t="str">
        <f>+'[1]Access-Set'!F15</f>
        <v>PROGRAMA DE GESTAO E MANUTENCAO DO PODER JUDICIARIO</v>
      </c>
      <c r="F15" s="48" t="str">
        <f>+'[1]Access-Set'!H15</f>
        <v>REFORMA DO FORUM FEDERAL CRIMINAL E PREVIDENCIARIO DE SAO PA</v>
      </c>
      <c r="G15" s="47" t="str">
        <f>IF('[1]Access-Set'!I15="1","F","S")</f>
        <v>F</v>
      </c>
      <c r="H15" s="47" t="str">
        <f>+'[1]Access-Set'!J15</f>
        <v>0100</v>
      </c>
      <c r="I15" s="48" t="str">
        <f>+'[1]Access-Set'!K15</f>
        <v>RECURSOS PRIMARIOS DE LIVRE APLICACAO</v>
      </c>
      <c r="J15" s="47" t="str">
        <f>+'[1]Access-Set'!L15</f>
        <v>4</v>
      </c>
      <c r="K15" s="50"/>
      <c r="L15" s="50"/>
      <c r="M15" s="50"/>
      <c r="N15" s="50">
        <v>0</v>
      </c>
      <c r="O15" s="50"/>
      <c r="P15" s="52">
        <f>'[1]Access-Set'!M15</f>
        <v>2000000</v>
      </c>
      <c r="Q15" s="52">
        <f>'[1]Access-Set'!N15</f>
        <v>0</v>
      </c>
      <c r="R15" s="52">
        <f t="shared" si="0"/>
        <v>2000000</v>
      </c>
      <c r="S15" s="52">
        <f>'[1]Access-Set'!O15</f>
        <v>1900377.14</v>
      </c>
      <c r="T15" s="53">
        <f t="shared" si="1"/>
        <v>0.9501885699999999</v>
      </c>
      <c r="U15" s="52">
        <f>'[1]Access-Set'!P15</f>
        <v>17017.14</v>
      </c>
      <c r="V15" s="53">
        <f t="shared" si="2"/>
        <v>8.50857E-3</v>
      </c>
      <c r="W15" s="52">
        <f>'[1]Access-Set'!Q15</f>
        <v>17017.14</v>
      </c>
      <c r="X15" s="53">
        <f t="shared" si="3"/>
        <v>8.50857E-3</v>
      </c>
    </row>
    <row r="16" spans="1:24" ht="30.75" customHeight="1" x14ac:dyDescent="0.2">
      <c r="A16" s="47" t="str">
        <f>+'[1]Access-Set'!A16</f>
        <v>12101</v>
      </c>
      <c r="B16" s="48" t="str">
        <f>+'[1]Access-Set'!B16</f>
        <v>JUSTICA FEDERAL DE PRIMEIRO GRAU</v>
      </c>
      <c r="C16" s="47" t="str">
        <f>CONCATENATE('[1]Access-Set'!C16,".",'[1]Access-Set'!D16)</f>
        <v>02.122</v>
      </c>
      <c r="D16" s="47" t="str">
        <f>CONCATENATE('[1]Access-Set'!E16,".",'[1]Access-Set'!G16)</f>
        <v>0033.13FR</v>
      </c>
      <c r="E16" s="48" t="str">
        <f>+'[1]Access-Set'!F16</f>
        <v>PROGRAMA DE GESTAO E MANUTENCAO DO PODER JUDICIARIO</v>
      </c>
      <c r="F16" s="48" t="str">
        <f>+'[1]Access-Set'!H16</f>
        <v>REFORMA DO FORUM FEDERAL DE RIBEIRAO PRETO - SP</v>
      </c>
      <c r="G16" s="47" t="str">
        <f>IF('[1]Access-Set'!I16="1","F","S")</f>
        <v>F</v>
      </c>
      <c r="H16" s="47" t="str">
        <f>+'[1]Access-Set'!J16</f>
        <v>0100</v>
      </c>
      <c r="I16" s="48" t="str">
        <f>+'[1]Access-Set'!K16</f>
        <v>RECURSOS PRIMARIOS DE LIVRE APLICACAO</v>
      </c>
      <c r="J16" s="47" t="str">
        <f>+'[1]Access-Set'!L16</f>
        <v>4</v>
      </c>
      <c r="K16" s="52"/>
      <c r="L16" s="52"/>
      <c r="M16" s="52"/>
      <c r="N16" s="50">
        <v>0</v>
      </c>
      <c r="O16" s="52"/>
      <c r="P16" s="52">
        <f>'[1]Access-Set'!M16</f>
        <v>1160000</v>
      </c>
      <c r="Q16" s="52">
        <f>'[1]Access-Set'!N16</f>
        <v>0</v>
      </c>
      <c r="R16" s="52">
        <f t="shared" si="0"/>
        <v>1160000</v>
      </c>
      <c r="S16" s="52">
        <f>'[1]Access-Set'!O16</f>
        <v>569798.25</v>
      </c>
      <c r="T16" s="53">
        <f t="shared" si="1"/>
        <v>0.49120538793103447</v>
      </c>
      <c r="U16" s="52">
        <f>'[1]Access-Set'!P16</f>
        <v>6898.31</v>
      </c>
      <c r="V16" s="53">
        <f t="shared" si="2"/>
        <v>5.9468189655172421E-3</v>
      </c>
      <c r="W16" s="52">
        <f>'[1]Access-Set'!Q16</f>
        <v>0</v>
      </c>
      <c r="X16" s="53">
        <f t="shared" si="3"/>
        <v>0</v>
      </c>
    </row>
    <row r="17" spans="1:24" ht="30.75" customHeight="1" x14ac:dyDescent="0.2">
      <c r="A17" s="47" t="str">
        <f>+'[1]Access-Set'!A17</f>
        <v>12101</v>
      </c>
      <c r="B17" s="48" t="str">
        <f>+'[1]Access-Set'!B17</f>
        <v>JUSTICA FEDERAL DE PRIMEIRO GRAU</v>
      </c>
      <c r="C17" s="47" t="str">
        <f>CONCATENATE('[1]Access-Set'!C17,".",'[1]Access-Set'!D17)</f>
        <v>02.122</v>
      </c>
      <c r="D17" s="47" t="str">
        <f>CONCATENATE('[1]Access-Set'!E17,".",'[1]Access-Set'!G17)</f>
        <v>0033.14YN</v>
      </c>
      <c r="E17" s="48" t="str">
        <f>+'[1]Access-Set'!F17</f>
        <v>PROGRAMA DE GESTAO E MANUTENCAO DO PODER JUDICIARIO</v>
      </c>
      <c r="F17" s="48" t="str">
        <f>+'[1]Access-Set'!H17</f>
        <v>REFORMA DO FORUM FEDERAL CIVEL DE SAO PAULO - SP</v>
      </c>
      <c r="G17" s="47" t="str">
        <f>IF('[1]Access-Set'!I17="1","F","S")</f>
        <v>F</v>
      </c>
      <c r="H17" s="47" t="str">
        <f>+'[1]Access-Set'!J17</f>
        <v>0100</v>
      </c>
      <c r="I17" s="48" t="str">
        <f>+'[1]Access-Set'!K17</f>
        <v>RECURSOS PRIMARIOS DE LIVRE APLICACAO</v>
      </c>
      <c r="J17" s="47" t="str">
        <f>+'[1]Access-Set'!L17</f>
        <v>4</v>
      </c>
      <c r="K17" s="52"/>
      <c r="L17" s="52"/>
      <c r="M17" s="52"/>
      <c r="N17" s="50">
        <v>0</v>
      </c>
      <c r="O17" s="52"/>
      <c r="P17" s="52">
        <f>'[1]Access-Set'!M17</f>
        <v>223073</v>
      </c>
      <c r="Q17" s="52">
        <f>'[1]Access-Set'!N17</f>
        <v>0</v>
      </c>
      <c r="R17" s="52">
        <f t="shared" si="0"/>
        <v>223073</v>
      </c>
      <c r="S17" s="52">
        <f>'[1]Access-Set'!O17</f>
        <v>2418.23</v>
      </c>
      <c r="T17" s="53">
        <f t="shared" si="1"/>
        <v>1.0840532023149373E-2</v>
      </c>
      <c r="U17" s="52">
        <f>'[1]Access-Set'!P17</f>
        <v>0</v>
      </c>
      <c r="V17" s="53">
        <f t="shared" si="2"/>
        <v>0</v>
      </c>
      <c r="W17" s="52">
        <f>'[1]Access-Set'!Q17</f>
        <v>0</v>
      </c>
      <c r="X17" s="53">
        <f t="shared" si="3"/>
        <v>0</v>
      </c>
    </row>
    <row r="18" spans="1:24" ht="30.75" customHeight="1" x14ac:dyDescent="0.2">
      <c r="A18" s="47" t="str">
        <f>+'[1]Access-Set'!A18</f>
        <v>12101</v>
      </c>
      <c r="B18" s="48" t="str">
        <f>+'[1]Access-Set'!B18</f>
        <v>JUSTICA FEDERAL DE PRIMEIRO GRAU</v>
      </c>
      <c r="C18" s="47" t="str">
        <f>CONCATENATE('[1]Access-Set'!C18,".",'[1]Access-Set'!D18)</f>
        <v>02.122</v>
      </c>
      <c r="D18" s="47" t="str">
        <f>CONCATENATE('[1]Access-Set'!E18,".",'[1]Access-Set'!G18)</f>
        <v>0033.14YO</v>
      </c>
      <c r="E18" s="48" t="str">
        <f>+'[1]Access-Set'!F18</f>
        <v>PROGRAMA DE GESTAO E MANUTENCAO DO PODER JUDICIARIO</v>
      </c>
      <c r="F18" s="48" t="str">
        <f>+'[1]Access-Set'!H18</f>
        <v>REFORMA DA SEDE ADMINISTRATIVA DA JUSTICA FEDERAL DE SAO PAU</v>
      </c>
      <c r="G18" s="47" t="str">
        <f>IF('[1]Access-Set'!I18="1","F","S")</f>
        <v>F</v>
      </c>
      <c r="H18" s="47" t="str">
        <f>+'[1]Access-Set'!J18</f>
        <v>0100</v>
      </c>
      <c r="I18" s="48" t="str">
        <f>+'[1]Access-Set'!K18</f>
        <v>RECURSOS PRIMARIOS DE LIVRE APLICACAO</v>
      </c>
      <c r="J18" s="47" t="str">
        <f>+'[1]Access-Set'!L18</f>
        <v>4</v>
      </c>
      <c r="K18" s="52"/>
      <c r="L18" s="52"/>
      <c r="M18" s="52"/>
      <c r="N18" s="50">
        <v>0</v>
      </c>
      <c r="O18" s="52"/>
      <c r="P18" s="52">
        <f>'[1]Access-Set'!M18</f>
        <v>577000</v>
      </c>
      <c r="Q18" s="52">
        <f>'[1]Access-Set'!N18</f>
        <v>0</v>
      </c>
      <c r="R18" s="52">
        <f t="shared" si="0"/>
        <v>577000</v>
      </c>
      <c r="S18" s="52">
        <f>'[1]Access-Set'!O18</f>
        <v>0</v>
      </c>
      <c r="T18" s="53">
        <f t="shared" si="1"/>
        <v>0</v>
      </c>
      <c r="U18" s="52">
        <f>'[1]Access-Set'!P18</f>
        <v>0</v>
      </c>
      <c r="V18" s="53">
        <f t="shared" si="2"/>
        <v>0</v>
      </c>
      <c r="W18" s="52">
        <f>'[1]Access-Set'!Q18</f>
        <v>0</v>
      </c>
      <c r="X18" s="53">
        <f t="shared" si="3"/>
        <v>0</v>
      </c>
    </row>
    <row r="19" spans="1:24" ht="30.75" customHeight="1" x14ac:dyDescent="0.2">
      <c r="A19" s="47" t="str">
        <f>+'[1]Access-Set'!A19</f>
        <v>12101</v>
      </c>
      <c r="B19" s="48" t="str">
        <f>+'[1]Access-Set'!B19</f>
        <v>JUSTICA FEDERAL DE PRIMEIRO GRAU</v>
      </c>
      <c r="C19" s="47" t="str">
        <f>CONCATENATE('[1]Access-Set'!C19,".",'[1]Access-Set'!D19)</f>
        <v>02.122</v>
      </c>
      <c r="D19" s="47" t="str">
        <f>CONCATENATE('[1]Access-Set'!E19,".",'[1]Access-Set'!G19)</f>
        <v>0033.158T</v>
      </c>
      <c r="E19" s="48" t="str">
        <f>+'[1]Access-Set'!F19</f>
        <v>PROGRAMA DE GESTAO E MANUTENCAO DO PODER JUDICIARIO</v>
      </c>
      <c r="F19" s="48" t="str">
        <f>+'[1]Access-Set'!H19</f>
        <v>REFORMA DO JUIZADO ESPECIAL FEDERAL DE SAO PAULO - SP - 2. E</v>
      </c>
      <c r="G19" s="47" t="str">
        <f>IF('[1]Access-Set'!I19="1","F","S")</f>
        <v>F</v>
      </c>
      <c r="H19" s="47" t="str">
        <f>+'[1]Access-Set'!J19</f>
        <v>0100</v>
      </c>
      <c r="I19" s="48" t="str">
        <f>+'[1]Access-Set'!K19</f>
        <v>RECURSOS PRIMARIOS DE LIVRE APLICACAO</v>
      </c>
      <c r="J19" s="47" t="str">
        <f>+'[1]Access-Set'!L19</f>
        <v>4</v>
      </c>
      <c r="K19" s="52"/>
      <c r="L19" s="52"/>
      <c r="M19" s="52"/>
      <c r="N19" s="50">
        <v>0</v>
      </c>
      <c r="O19" s="52"/>
      <c r="P19" s="52">
        <f>'[1]Access-Set'!M19</f>
        <v>1009428</v>
      </c>
      <c r="Q19" s="52">
        <f>'[1]Access-Set'!N19</f>
        <v>0</v>
      </c>
      <c r="R19" s="52">
        <f t="shared" si="0"/>
        <v>1009428</v>
      </c>
      <c r="S19" s="52">
        <f>'[1]Access-Set'!O19</f>
        <v>0</v>
      </c>
      <c r="T19" s="53">
        <f t="shared" si="1"/>
        <v>0</v>
      </c>
      <c r="U19" s="52">
        <f>'[1]Access-Set'!P19</f>
        <v>0</v>
      </c>
      <c r="V19" s="53">
        <f t="shared" si="2"/>
        <v>0</v>
      </c>
      <c r="W19" s="52">
        <f>'[1]Access-Set'!Q19</f>
        <v>0</v>
      </c>
      <c r="X19" s="53">
        <f t="shared" si="3"/>
        <v>0</v>
      </c>
    </row>
    <row r="20" spans="1:24" ht="30.75" customHeight="1" x14ac:dyDescent="0.2">
      <c r="A20" s="47" t="str">
        <f>+'[1]Access-Set'!A20</f>
        <v>12101</v>
      </c>
      <c r="B20" s="48" t="str">
        <f>+'[1]Access-Set'!B20</f>
        <v>JUSTICA FEDERAL DE PRIMEIRO GRAU</v>
      </c>
      <c r="C20" s="47" t="str">
        <f>CONCATENATE('[1]Access-Set'!C20,".",'[1]Access-Set'!D20)</f>
        <v>02.122</v>
      </c>
      <c r="D20" s="47" t="str">
        <f>CONCATENATE('[1]Access-Set'!E20,".",'[1]Access-Set'!G20)</f>
        <v>0033.15FZ</v>
      </c>
      <c r="E20" s="48" t="str">
        <f>+'[1]Access-Set'!F20</f>
        <v>PROGRAMA DE GESTAO E MANUTENCAO DO PODER JUDICIARIO</v>
      </c>
      <c r="F20" s="48" t="str">
        <f>+'[1]Access-Set'!H20</f>
        <v>REFORMA DO FORUM FEDERAL DE PRESIDENTE PRUDENTE - SP</v>
      </c>
      <c r="G20" s="47" t="str">
        <f>IF('[1]Access-Set'!I20="1","F","S")</f>
        <v>F</v>
      </c>
      <c r="H20" s="47" t="str">
        <f>+'[1]Access-Set'!J20</f>
        <v>0100</v>
      </c>
      <c r="I20" s="48" t="str">
        <f>+'[1]Access-Set'!K20</f>
        <v>RECURSOS PRIMARIOS DE LIVRE APLICACAO</v>
      </c>
      <c r="J20" s="47" t="str">
        <f>+'[1]Access-Set'!L20</f>
        <v>4</v>
      </c>
      <c r="K20" s="52"/>
      <c r="L20" s="52"/>
      <c r="M20" s="52"/>
      <c r="N20" s="50">
        <v>0</v>
      </c>
      <c r="O20" s="52"/>
      <c r="P20" s="52">
        <f>'[1]Access-Set'!M20</f>
        <v>230000</v>
      </c>
      <c r="Q20" s="52">
        <f>'[1]Access-Set'!N20</f>
        <v>0</v>
      </c>
      <c r="R20" s="52">
        <f t="shared" si="0"/>
        <v>230000</v>
      </c>
      <c r="S20" s="52">
        <f>'[1]Access-Set'!O20</f>
        <v>159200</v>
      </c>
      <c r="T20" s="53">
        <f t="shared" si="1"/>
        <v>0.69217391304347831</v>
      </c>
      <c r="U20" s="52">
        <f>'[1]Access-Set'!P20</f>
        <v>0</v>
      </c>
      <c r="V20" s="53">
        <f t="shared" si="2"/>
        <v>0</v>
      </c>
      <c r="W20" s="52">
        <f>'[1]Access-Set'!Q20</f>
        <v>0</v>
      </c>
      <c r="X20" s="53">
        <f t="shared" si="3"/>
        <v>0</v>
      </c>
    </row>
    <row r="21" spans="1:24" ht="30.75" customHeight="1" x14ac:dyDescent="0.2">
      <c r="A21" s="47" t="str">
        <f>+'[1]Access-Set'!A21</f>
        <v>12101</v>
      </c>
      <c r="B21" s="48" t="str">
        <f>+'[1]Access-Set'!B21</f>
        <v>JUSTICA FEDERAL DE PRIMEIRO GRAU</v>
      </c>
      <c r="C21" s="47" t="str">
        <f>CONCATENATE('[1]Access-Set'!C21,".",'[1]Access-Set'!D21)</f>
        <v>02.122</v>
      </c>
      <c r="D21" s="47" t="str">
        <f>CONCATENATE('[1]Access-Set'!E21,".",'[1]Access-Set'!G21)</f>
        <v>0033.15NX</v>
      </c>
      <c r="E21" s="48" t="str">
        <f>+'[1]Access-Set'!F21</f>
        <v>PROGRAMA DE GESTAO E MANUTENCAO DO PODER JUDICIARIO</v>
      </c>
      <c r="F21" s="48" t="str">
        <f>+'[1]Access-Set'!H21</f>
        <v>REFORMA DO FORUM FEDERAL DE SANTOS - SP</v>
      </c>
      <c r="G21" s="47" t="str">
        <f>IF('[1]Access-Set'!I21="1","F","S")</f>
        <v>F</v>
      </c>
      <c r="H21" s="47" t="str">
        <f>+'[1]Access-Set'!J21</f>
        <v>0100</v>
      </c>
      <c r="I21" s="48" t="str">
        <f>+'[1]Access-Set'!K21</f>
        <v>RECURSOS PRIMARIOS DE LIVRE APLICACAO</v>
      </c>
      <c r="J21" s="47" t="str">
        <f>+'[1]Access-Set'!L21</f>
        <v>4</v>
      </c>
      <c r="K21" s="52"/>
      <c r="L21" s="52"/>
      <c r="M21" s="52"/>
      <c r="N21" s="50">
        <v>0</v>
      </c>
      <c r="O21" s="52"/>
      <c r="P21" s="52">
        <f>'[1]Access-Set'!M21</f>
        <v>500000</v>
      </c>
      <c r="Q21" s="52">
        <f>'[1]Access-Set'!N21</f>
        <v>0</v>
      </c>
      <c r="R21" s="52">
        <f t="shared" si="0"/>
        <v>500000</v>
      </c>
      <c r="S21" s="52">
        <f>'[1]Access-Set'!O21</f>
        <v>0</v>
      </c>
      <c r="T21" s="53">
        <f t="shared" si="1"/>
        <v>0</v>
      </c>
      <c r="U21" s="52">
        <f>'[1]Access-Set'!P21</f>
        <v>0</v>
      </c>
      <c r="V21" s="53">
        <f t="shared" si="2"/>
        <v>0</v>
      </c>
      <c r="W21" s="52">
        <f>'[1]Access-Set'!Q21</f>
        <v>0</v>
      </c>
      <c r="X21" s="53">
        <f t="shared" si="3"/>
        <v>0</v>
      </c>
    </row>
    <row r="22" spans="1:24" ht="30.75" customHeight="1" x14ac:dyDescent="0.2">
      <c r="A22" s="47" t="str">
        <f>+'[1]Access-Set'!A22</f>
        <v>12101</v>
      </c>
      <c r="B22" s="48" t="str">
        <f>+'[1]Access-Set'!B22</f>
        <v>JUSTICA FEDERAL DE PRIMEIRO GRAU</v>
      </c>
      <c r="C22" s="47" t="str">
        <f>CONCATENATE('[1]Access-Set'!C22,".",'[1]Access-Set'!D22)</f>
        <v>02.122</v>
      </c>
      <c r="D22" s="47" t="str">
        <f>CONCATENATE('[1]Access-Set'!E22,".",'[1]Access-Set'!G22)</f>
        <v>0033.15QA</v>
      </c>
      <c r="E22" s="48" t="str">
        <f>+'[1]Access-Set'!F22</f>
        <v>PROGRAMA DE GESTAO E MANUTENCAO DO PODER JUDICIARIO</v>
      </c>
      <c r="F22" s="48" t="str">
        <f>+'[1]Access-Set'!H22</f>
        <v>REFORMA DO FORUM FEDERAL DE BARUERI - SP</v>
      </c>
      <c r="G22" s="47" t="str">
        <f>IF('[1]Access-Set'!I22="1","F","S")</f>
        <v>F</v>
      </c>
      <c r="H22" s="47" t="str">
        <f>+'[1]Access-Set'!J22</f>
        <v>0100</v>
      </c>
      <c r="I22" s="48" t="str">
        <f>+'[1]Access-Set'!K22</f>
        <v>RECURSOS PRIMARIOS DE LIVRE APLICACAO</v>
      </c>
      <c r="J22" s="47" t="str">
        <f>+'[1]Access-Set'!L22</f>
        <v>4</v>
      </c>
      <c r="K22" s="52"/>
      <c r="L22" s="52"/>
      <c r="M22" s="52"/>
      <c r="N22" s="50">
        <v>0</v>
      </c>
      <c r="O22" s="52"/>
      <c r="P22" s="52">
        <f>'[1]Access-Set'!M22</f>
        <v>1009596</v>
      </c>
      <c r="Q22" s="52">
        <f>'[1]Access-Set'!N22</f>
        <v>0</v>
      </c>
      <c r="R22" s="52">
        <f t="shared" si="0"/>
        <v>1009596</v>
      </c>
      <c r="S22" s="52">
        <f>'[1]Access-Set'!O22</f>
        <v>203929.71</v>
      </c>
      <c r="T22" s="53">
        <f t="shared" si="1"/>
        <v>0.20199140052060427</v>
      </c>
      <c r="U22" s="52">
        <f>'[1]Access-Set'!P22</f>
        <v>70554.39</v>
      </c>
      <c r="V22" s="53">
        <f t="shared" si="2"/>
        <v>6.9883785197247208E-2</v>
      </c>
      <c r="W22" s="52">
        <f>'[1]Access-Set'!Q22</f>
        <v>70554.39</v>
      </c>
      <c r="X22" s="53">
        <f t="shared" si="3"/>
        <v>6.9883785197247208E-2</v>
      </c>
    </row>
    <row r="23" spans="1:24" ht="30.75" customHeight="1" x14ac:dyDescent="0.2">
      <c r="A23" s="47" t="str">
        <f>+'[1]Access-Set'!A23</f>
        <v>12101</v>
      </c>
      <c r="B23" s="48" t="str">
        <f>+'[1]Access-Set'!B23</f>
        <v>JUSTICA FEDERAL DE PRIMEIRO GRAU</v>
      </c>
      <c r="C23" s="47" t="str">
        <f>CONCATENATE('[1]Access-Set'!C23,".",'[1]Access-Set'!D23)</f>
        <v>02.122</v>
      </c>
      <c r="D23" s="47" t="str">
        <f>CONCATENATE('[1]Access-Set'!E23,".",'[1]Access-Set'!G23)</f>
        <v>0033.15TO</v>
      </c>
      <c r="E23" s="48" t="str">
        <f>+'[1]Access-Set'!F23</f>
        <v>PROGRAMA DE GESTAO E MANUTENCAO DO PODER JUDICIARIO</v>
      </c>
      <c r="F23" s="48" t="str">
        <f>+'[1]Access-Set'!H23</f>
        <v>REFORMA DO ANEXO ADMINISTRATIVO PRESIDENTE WILSON DE SAO PAU</v>
      </c>
      <c r="G23" s="47" t="str">
        <f>IF('[1]Access-Set'!I23="1","F","S")</f>
        <v>F</v>
      </c>
      <c r="H23" s="47" t="str">
        <f>+'[1]Access-Set'!J23</f>
        <v>0100</v>
      </c>
      <c r="I23" s="48" t="str">
        <f>+'[1]Access-Set'!K23</f>
        <v>RECURSOS PRIMARIOS DE LIVRE APLICACAO</v>
      </c>
      <c r="J23" s="47" t="str">
        <f>+'[1]Access-Set'!L23</f>
        <v>4</v>
      </c>
      <c r="K23" s="52"/>
      <c r="L23" s="52"/>
      <c r="M23" s="52"/>
      <c r="N23" s="50">
        <v>0</v>
      </c>
      <c r="O23" s="52"/>
      <c r="P23" s="52">
        <f>'[1]Access-Set'!M23</f>
        <v>1917770</v>
      </c>
      <c r="Q23" s="52">
        <f>'[1]Access-Set'!N23</f>
        <v>0</v>
      </c>
      <c r="R23" s="52">
        <f t="shared" si="0"/>
        <v>1917770</v>
      </c>
      <c r="S23" s="52">
        <f>'[1]Access-Set'!O23</f>
        <v>0</v>
      </c>
      <c r="T23" s="53">
        <f t="shared" si="1"/>
        <v>0</v>
      </c>
      <c r="U23" s="52">
        <f>'[1]Access-Set'!P23</f>
        <v>0</v>
      </c>
      <c r="V23" s="53">
        <f t="shared" si="2"/>
        <v>0</v>
      </c>
      <c r="W23" s="52">
        <f>'[1]Access-Set'!Q23</f>
        <v>0</v>
      </c>
      <c r="X23" s="53">
        <f t="shared" si="3"/>
        <v>0</v>
      </c>
    </row>
    <row r="24" spans="1:24" ht="30.75" customHeight="1" x14ac:dyDescent="0.2">
      <c r="A24" s="47" t="str">
        <f>+'[1]Access-Set'!A24</f>
        <v>12101</v>
      </c>
      <c r="B24" s="48" t="str">
        <f>+'[1]Access-Set'!B24</f>
        <v>JUSTICA FEDERAL DE PRIMEIRO GRAU</v>
      </c>
      <c r="C24" s="47" t="str">
        <f>CONCATENATE('[1]Access-Set'!C24,".",'[1]Access-Set'!D24)</f>
        <v>02.122</v>
      </c>
      <c r="D24" s="47" t="str">
        <f>CONCATENATE('[1]Access-Set'!E24,".",'[1]Access-Set'!G24)</f>
        <v>0033.20TP</v>
      </c>
      <c r="E24" s="48" t="str">
        <f>+'[1]Access-Set'!F24</f>
        <v>PROGRAMA DE GESTAO E MANUTENCAO DO PODER JUDICIARIO</v>
      </c>
      <c r="F24" s="48" t="str">
        <f>+'[1]Access-Set'!H24</f>
        <v>ATIVOS CIVIS DA UNIAO</v>
      </c>
      <c r="G24" s="47" t="str">
        <f>IF('[1]Access-Set'!I24="1","F","S")</f>
        <v>F</v>
      </c>
      <c r="H24" s="47" t="str">
        <f>+'[1]Access-Set'!J24</f>
        <v>0100</v>
      </c>
      <c r="I24" s="48" t="str">
        <f>+'[1]Access-Set'!K24</f>
        <v>RECURSOS PRIMARIOS DE LIVRE APLICACAO</v>
      </c>
      <c r="J24" s="47" t="str">
        <f>+'[1]Access-Set'!L24</f>
        <v>1</v>
      </c>
      <c r="K24" s="52"/>
      <c r="L24" s="52"/>
      <c r="M24" s="52"/>
      <c r="N24" s="50">
        <v>0</v>
      </c>
      <c r="O24" s="52"/>
      <c r="P24" s="52">
        <f>'[1]Access-Set'!M24</f>
        <v>820540488.63999999</v>
      </c>
      <c r="Q24" s="52">
        <f>'[1]Access-Set'!N24</f>
        <v>0</v>
      </c>
      <c r="R24" s="52">
        <f t="shared" si="0"/>
        <v>820540488.63999999</v>
      </c>
      <c r="S24" s="52">
        <f>'[1]Access-Set'!O24</f>
        <v>820540488.63999999</v>
      </c>
      <c r="T24" s="53">
        <f t="shared" si="1"/>
        <v>1</v>
      </c>
      <c r="U24" s="52">
        <f>'[1]Access-Set'!P24</f>
        <v>820507060.62</v>
      </c>
      <c r="V24" s="53">
        <f t="shared" si="2"/>
        <v>0.9999592609743666</v>
      </c>
      <c r="W24" s="52">
        <f>'[1]Access-Set'!Q24</f>
        <v>816658387.47000003</v>
      </c>
      <c r="X24" s="53">
        <f t="shared" si="3"/>
        <v>0.99526884873599064</v>
      </c>
    </row>
    <row r="25" spans="1:24" ht="30.75" customHeight="1" x14ac:dyDescent="0.2">
      <c r="A25" s="47" t="str">
        <f>+'[1]Access-Set'!A25</f>
        <v>12101</v>
      </c>
      <c r="B25" s="48" t="str">
        <f>+'[1]Access-Set'!B25</f>
        <v>JUSTICA FEDERAL DE PRIMEIRO GRAU</v>
      </c>
      <c r="C25" s="47" t="str">
        <f>CONCATENATE('[1]Access-Set'!C25,".",'[1]Access-Set'!D25)</f>
        <v>02.122</v>
      </c>
      <c r="D25" s="47" t="str">
        <f>CONCATENATE('[1]Access-Set'!E25,".",'[1]Access-Set'!G25)</f>
        <v>0033.216H</v>
      </c>
      <c r="E25" s="48" t="str">
        <f>+'[1]Access-Set'!F25</f>
        <v>PROGRAMA DE GESTAO E MANUTENCAO DO PODER JUDICIARIO</v>
      </c>
      <c r="F25" s="48" t="str">
        <f>+'[1]Access-Set'!H25</f>
        <v>AJUDA DE CUSTO PARA MORADIA OU AUXILIO-MORADIA A AGENTES PUB</v>
      </c>
      <c r="G25" s="47" t="str">
        <f>IF('[1]Access-Set'!I25="1","F","S")</f>
        <v>F</v>
      </c>
      <c r="H25" s="47" t="str">
        <f>+'[1]Access-Set'!J25</f>
        <v>0100</v>
      </c>
      <c r="I25" s="48" t="str">
        <f>+'[1]Access-Set'!K25</f>
        <v>RECURSOS PRIMARIOS DE LIVRE APLICACAO</v>
      </c>
      <c r="J25" s="47" t="str">
        <f>+'[1]Access-Set'!L25</f>
        <v>3</v>
      </c>
      <c r="K25" s="52"/>
      <c r="L25" s="52"/>
      <c r="M25" s="52"/>
      <c r="N25" s="50">
        <v>0</v>
      </c>
      <c r="O25" s="52"/>
      <c r="P25" s="52">
        <f>'[1]Access-Set'!M25</f>
        <v>164000</v>
      </c>
      <c r="Q25" s="52">
        <f>'[1]Access-Set'!N25</f>
        <v>0</v>
      </c>
      <c r="R25" s="52">
        <f t="shared" si="0"/>
        <v>164000</v>
      </c>
      <c r="S25" s="52">
        <f>'[1]Access-Set'!O25</f>
        <v>103890.28</v>
      </c>
      <c r="T25" s="53">
        <f t="shared" si="1"/>
        <v>0.63347731707317068</v>
      </c>
      <c r="U25" s="52">
        <f>'[1]Access-Set'!P25</f>
        <v>74223.28</v>
      </c>
      <c r="V25" s="53">
        <f t="shared" si="2"/>
        <v>0.45258097560975608</v>
      </c>
      <c r="W25" s="52">
        <f>'[1]Access-Set'!Q25</f>
        <v>74223.28</v>
      </c>
      <c r="X25" s="53">
        <f t="shared" si="3"/>
        <v>0.45258097560975608</v>
      </c>
    </row>
    <row r="26" spans="1:24" ht="30.75" customHeight="1" x14ac:dyDescent="0.2">
      <c r="A26" s="47" t="str">
        <f>+'[1]Access-Set'!A26</f>
        <v>12101</v>
      </c>
      <c r="B26" s="48" t="str">
        <f>+'[1]Access-Set'!B26</f>
        <v>JUSTICA FEDERAL DE PRIMEIRO GRAU</v>
      </c>
      <c r="C26" s="47" t="str">
        <f>CONCATENATE('[1]Access-Set'!C26,".",'[1]Access-Set'!D26)</f>
        <v>02.131</v>
      </c>
      <c r="D26" s="47" t="str">
        <f>CONCATENATE('[1]Access-Set'!E26,".",'[1]Access-Set'!G26)</f>
        <v>0033.219I</v>
      </c>
      <c r="E26" s="48" t="str">
        <f>+'[1]Access-Set'!F26</f>
        <v>PROGRAMA DE GESTAO E MANUTENCAO DO PODER JUDICIARIO</v>
      </c>
      <c r="F26" s="48" t="str">
        <f>+'[1]Access-Set'!H26</f>
        <v>PUBLICIDADE INSTITUCIONAL E DE UTILIDADE PUBLICA</v>
      </c>
      <c r="G26" s="47" t="str">
        <f>IF('[1]Access-Set'!I26="1","F","S")</f>
        <v>F</v>
      </c>
      <c r="H26" s="47" t="str">
        <f>+'[1]Access-Set'!J26</f>
        <v>0100</v>
      </c>
      <c r="I26" s="48" t="str">
        <f>+'[1]Access-Set'!K26</f>
        <v>RECURSOS PRIMARIOS DE LIVRE APLICACAO</v>
      </c>
      <c r="J26" s="47" t="str">
        <f>+'[1]Access-Set'!L26</f>
        <v>4</v>
      </c>
      <c r="K26" s="52"/>
      <c r="L26" s="52"/>
      <c r="M26" s="52"/>
      <c r="N26" s="50">
        <v>0</v>
      </c>
      <c r="O26" s="52"/>
      <c r="P26" s="52">
        <f>'[1]Access-Set'!M26</f>
        <v>20000</v>
      </c>
      <c r="Q26" s="52">
        <f>'[1]Access-Set'!N26</f>
        <v>0</v>
      </c>
      <c r="R26" s="52">
        <f t="shared" si="0"/>
        <v>20000</v>
      </c>
      <c r="S26" s="52">
        <f>'[1]Access-Set'!O26</f>
        <v>0</v>
      </c>
      <c r="T26" s="53">
        <f t="shared" si="1"/>
        <v>0</v>
      </c>
      <c r="U26" s="52">
        <f>'[1]Access-Set'!P26</f>
        <v>0</v>
      </c>
      <c r="V26" s="53">
        <f t="shared" si="2"/>
        <v>0</v>
      </c>
      <c r="W26" s="52">
        <f>'[1]Access-Set'!Q26</f>
        <v>0</v>
      </c>
      <c r="X26" s="53">
        <f t="shared" si="3"/>
        <v>0</v>
      </c>
    </row>
    <row r="27" spans="1:24" ht="30.75" customHeight="1" x14ac:dyDescent="0.2">
      <c r="A27" s="47" t="str">
        <f>+'[1]Access-Set'!A27</f>
        <v>12101</v>
      </c>
      <c r="B27" s="48" t="str">
        <f>+'[1]Access-Set'!B27</f>
        <v>JUSTICA FEDERAL DE PRIMEIRO GRAU</v>
      </c>
      <c r="C27" s="47" t="str">
        <f>CONCATENATE('[1]Access-Set'!C27,".",'[1]Access-Set'!D27)</f>
        <v>02.131</v>
      </c>
      <c r="D27" s="47" t="str">
        <f>CONCATENATE('[1]Access-Set'!E27,".",'[1]Access-Set'!G27)</f>
        <v>0033.219I</v>
      </c>
      <c r="E27" s="48" t="str">
        <f>+'[1]Access-Set'!F27</f>
        <v>PROGRAMA DE GESTAO E MANUTENCAO DO PODER JUDICIARIO</v>
      </c>
      <c r="F27" s="48" t="str">
        <f>+'[1]Access-Set'!H27</f>
        <v>PUBLICIDADE INSTITUCIONAL E DE UTILIDADE PUBLICA</v>
      </c>
      <c r="G27" s="47" t="str">
        <f>IF('[1]Access-Set'!I27="1","F","S")</f>
        <v>F</v>
      </c>
      <c r="H27" s="47" t="str">
        <f>+'[1]Access-Set'!J27</f>
        <v>0100</v>
      </c>
      <c r="I27" s="48" t="str">
        <f>+'[1]Access-Set'!K27</f>
        <v>RECURSOS PRIMARIOS DE LIVRE APLICACAO</v>
      </c>
      <c r="J27" s="47" t="str">
        <f>+'[1]Access-Set'!L27</f>
        <v>3</v>
      </c>
      <c r="K27" s="52"/>
      <c r="L27" s="52"/>
      <c r="M27" s="52"/>
      <c r="N27" s="50">
        <v>0</v>
      </c>
      <c r="O27" s="52"/>
      <c r="P27" s="52">
        <f>'[1]Access-Set'!M27</f>
        <v>20000</v>
      </c>
      <c r="Q27" s="52">
        <f>'[1]Access-Set'!N27</f>
        <v>0</v>
      </c>
      <c r="R27" s="52">
        <f t="shared" si="0"/>
        <v>20000</v>
      </c>
      <c r="S27" s="52">
        <f>'[1]Access-Set'!O27</f>
        <v>10750.34</v>
      </c>
      <c r="T27" s="53">
        <f t="shared" si="1"/>
        <v>0.53751700000000002</v>
      </c>
      <c r="U27" s="52">
        <f>'[1]Access-Set'!P27</f>
        <v>9051.02</v>
      </c>
      <c r="V27" s="53">
        <f t="shared" si="2"/>
        <v>0.45255100000000004</v>
      </c>
      <c r="W27" s="52">
        <f>'[1]Access-Set'!Q27</f>
        <v>9051.02</v>
      </c>
      <c r="X27" s="53">
        <f t="shared" si="3"/>
        <v>0.45255100000000004</v>
      </c>
    </row>
    <row r="28" spans="1:24" ht="30.75" customHeight="1" x14ac:dyDescent="0.2">
      <c r="A28" s="47" t="str">
        <f>+'[1]Access-Set'!A28</f>
        <v>12101</v>
      </c>
      <c r="B28" s="48" t="str">
        <f>+'[1]Access-Set'!B28</f>
        <v>JUSTICA FEDERAL DE PRIMEIRO GRAU</v>
      </c>
      <c r="C28" s="47" t="str">
        <f>CONCATENATE('[1]Access-Set'!C28,".",'[1]Access-Set'!D28)</f>
        <v>02.301</v>
      </c>
      <c r="D28" s="47" t="str">
        <f>CONCATENATE('[1]Access-Set'!E28,".",'[1]Access-Set'!G28)</f>
        <v>0033.2004</v>
      </c>
      <c r="E28" s="48" t="str">
        <f>+'[1]Access-Set'!F28</f>
        <v>PROGRAMA DE GESTAO E MANUTENCAO DO PODER JUDICIARIO</v>
      </c>
      <c r="F28" s="48" t="str">
        <f>+'[1]Access-Set'!H28</f>
        <v>ASSISTENCIA MEDICA E ODONTOLOGICA AOS SERVIDORES CIVIS, EMPR</v>
      </c>
      <c r="G28" s="47" t="str">
        <f>IF('[1]Access-Set'!I28="1","F","S")</f>
        <v>S</v>
      </c>
      <c r="H28" s="47" t="str">
        <f>+'[1]Access-Set'!J28</f>
        <v>0151</v>
      </c>
      <c r="I28" s="48" t="str">
        <f>+'[1]Access-Set'!K28</f>
        <v>RECURSOS LIVRES DA SEGURIDADE SOCIAL</v>
      </c>
      <c r="J28" s="47" t="str">
        <f>+'[1]Access-Set'!L28</f>
        <v>4</v>
      </c>
      <c r="K28" s="52"/>
      <c r="L28" s="52"/>
      <c r="M28" s="52"/>
      <c r="N28" s="50">
        <v>0</v>
      </c>
      <c r="O28" s="52"/>
      <c r="P28" s="52">
        <f>'[1]Access-Set'!M28</f>
        <v>6700</v>
      </c>
      <c r="Q28" s="52">
        <f>'[1]Access-Set'!N28</f>
        <v>0</v>
      </c>
      <c r="R28" s="52">
        <f t="shared" si="0"/>
        <v>6700</v>
      </c>
      <c r="S28" s="52">
        <f>'[1]Access-Set'!O28</f>
        <v>306.94</v>
      </c>
      <c r="T28" s="53">
        <f t="shared" si="1"/>
        <v>4.5811940298507464E-2</v>
      </c>
      <c r="U28" s="52">
        <f>'[1]Access-Set'!P28</f>
        <v>306.94</v>
      </c>
      <c r="V28" s="53">
        <f t="shared" si="2"/>
        <v>4.5811940298507464E-2</v>
      </c>
      <c r="W28" s="52">
        <f>'[1]Access-Set'!Q28</f>
        <v>306.94</v>
      </c>
      <c r="X28" s="53">
        <f t="shared" si="3"/>
        <v>4.5811940298507464E-2</v>
      </c>
    </row>
    <row r="29" spans="1:24" ht="30.75" customHeight="1" x14ac:dyDescent="0.2">
      <c r="A29" s="47" t="str">
        <f>+'[1]Access-Set'!A29</f>
        <v>12101</v>
      </c>
      <c r="B29" s="48" t="str">
        <f>+'[1]Access-Set'!B29</f>
        <v>JUSTICA FEDERAL DE PRIMEIRO GRAU</v>
      </c>
      <c r="C29" s="47" t="str">
        <f>CONCATENATE('[1]Access-Set'!C29,".",'[1]Access-Set'!D29)</f>
        <v>02.301</v>
      </c>
      <c r="D29" s="47" t="str">
        <f>CONCATENATE('[1]Access-Set'!E29,".",'[1]Access-Set'!G29)</f>
        <v>0033.2004</v>
      </c>
      <c r="E29" s="48" t="str">
        <f>+'[1]Access-Set'!F29</f>
        <v>PROGRAMA DE GESTAO E MANUTENCAO DO PODER JUDICIARIO</v>
      </c>
      <c r="F29" s="48" t="str">
        <f>+'[1]Access-Set'!H29</f>
        <v>ASSISTENCIA MEDICA E ODONTOLOGICA AOS SERVIDORES CIVIS, EMPR</v>
      </c>
      <c r="G29" s="47" t="str">
        <f>IF('[1]Access-Set'!I29="1","F","S")</f>
        <v>S</v>
      </c>
      <c r="H29" s="47" t="str">
        <f>+'[1]Access-Set'!J29</f>
        <v>0151</v>
      </c>
      <c r="I29" s="48" t="str">
        <f>+'[1]Access-Set'!K29</f>
        <v>RECURSOS LIVRES DA SEGURIDADE SOCIAL</v>
      </c>
      <c r="J29" s="47" t="str">
        <f>+'[1]Access-Set'!L29</f>
        <v>3</v>
      </c>
      <c r="K29" s="52"/>
      <c r="L29" s="52"/>
      <c r="M29" s="52"/>
      <c r="N29" s="50">
        <v>0</v>
      </c>
      <c r="O29" s="52"/>
      <c r="P29" s="52">
        <f>'[1]Access-Set'!M29</f>
        <v>31061225</v>
      </c>
      <c r="Q29" s="52">
        <f>'[1]Access-Set'!N29</f>
        <v>0</v>
      </c>
      <c r="R29" s="52">
        <f t="shared" si="0"/>
        <v>31061225</v>
      </c>
      <c r="S29" s="52">
        <f>'[1]Access-Set'!O29</f>
        <v>28559058.359999999</v>
      </c>
      <c r="T29" s="53">
        <f t="shared" si="1"/>
        <v>0.91944404510768651</v>
      </c>
      <c r="U29" s="52">
        <f>'[1]Access-Set'!P29</f>
        <v>18933335.57</v>
      </c>
      <c r="V29" s="53">
        <f t="shared" si="2"/>
        <v>0.60954890124262651</v>
      </c>
      <c r="W29" s="52">
        <f>'[1]Access-Set'!Q29</f>
        <v>18281044.809999999</v>
      </c>
      <c r="X29" s="53">
        <f t="shared" si="3"/>
        <v>0.58854873914341754</v>
      </c>
    </row>
    <row r="30" spans="1:24" ht="30.75" customHeight="1" x14ac:dyDescent="0.2">
      <c r="A30" s="47" t="str">
        <f>+'[1]Access-Set'!A30</f>
        <v>12101</v>
      </c>
      <c r="B30" s="48" t="str">
        <f>+'[1]Access-Set'!B30</f>
        <v>JUSTICA FEDERAL DE PRIMEIRO GRAU</v>
      </c>
      <c r="C30" s="47" t="str">
        <f>CONCATENATE('[1]Access-Set'!C30,".",'[1]Access-Set'!D30)</f>
        <v>02.301</v>
      </c>
      <c r="D30" s="47" t="str">
        <f>CONCATENATE('[1]Access-Set'!E30,".",'[1]Access-Set'!G30)</f>
        <v>0033.212B</v>
      </c>
      <c r="E30" s="48" t="str">
        <f>+'[1]Access-Set'!F30</f>
        <v>PROGRAMA DE GESTAO E MANUTENCAO DO PODER JUDICIARIO</v>
      </c>
      <c r="F30" s="48" t="str">
        <f>+'[1]Access-Set'!H30</f>
        <v>BENEFICIOS OBRIGATORIOS AOS SERVIDORES CIVIS, EMPREGADOS, MI</v>
      </c>
      <c r="G30" s="47" t="str">
        <f>IF('[1]Access-Set'!I30="1","F","S")</f>
        <v>F</v>
      </c>
      <c r="H30" s="47" t="str">
        <f>+'[1]Access-Set'!J30</f>
        <v>0100</v>
      </c>
      <c r="I30" s="48" t="str">
        <f>+'[1]Access-Set'!K30</f>
        <v>RECURSOS PRIMARIOS DE LIVRE APLICACAO</v>
      </c>
      <c r="J30" s="47" t="str">
        <f>+'[1]Access-Set'!L30</f>
        <v>3</v>
      </c>
      <c r="K30" s="52"/>
      <c r="L30" s="52"/>
      <c r="M30" s="52"/>
      <c r="N30" s="50">
        <v>0</v>
      </c>
      <c r="O30" s="52"/>
      <c r="P30" s="52">
        <f>'[1]Access-Set'!M30</f>
        <v>57215039.289999999</v>
      </c>
      <c r="Q30" s="52">
        <f>'[1]Access-Set'!N30</f>
        <v>0</v>
      </c>
      <c r="R30" s="52">
        <f t="shared" si="0"/>
        <v>57215039.289999999</v>
      </c>
      <c r="S30" s="52">
        <f>'[1]Access-Set'!O30</f>
        <v>55450657.560000002</v>
      </c>
      <c r="T30" s="53">
        <f t="shared" si="1"/>
        <v>0.96916227355788298</v>
      </c>
      <c r="U30" s="52">
        <f>'[1]Access-Set'!P30</f>
        <v>41050891.369999997</v>
      </c>
      <c r="V30" s="53">
        <f t="shared" si="2"/>
        <v>0.71748428174504186</v>
      </c>
      <c r="W30" s="52">
        <f>'[1]Access-Set'!Q30</f>
        <v>41050891.369999997</v>
      </c>
      <c r="X30" s="53">
        <f t="shared" si="3"/>
        <v>0.71748428174504186</v>
      </c>
    </row>
    <row r="31" spans="1:24" ht="30.75" customHeight="1" x14ac:dyDescent="0.2">
      <c r="A31" s="47" t="str">
        <f>+'[1]Access-Set'!A31</f>
        <v>12101</v>
      </c>
      <c r="B31" s="48" t="str">
        <f>+'[1]Access-Set'!B31</f>
        <v>JUSTICA FEDERAL DE PRIMEIRO GRAU</v>
      </c>
      <c r="C31" s="47" t="str">
        <f>CONCATENATE('[1]Access-Set'!C31,".",'[1]Access-Set'!D31)</f>
        <v>02.846</v>
      </c>
      <c r="D31" s="47" t="str">
        <f>CONCATENATE('[1]Access-Set'!E31,".",'[1]Access-Set'!G31)</f>
        <v>0033.09HB</v>
      </c>
      <c r="E31" s="48" t="str">
        <f>+'[1]Access-Set'!F31</f>
        <v>PROGRAMA DE GESTAO E MANUTENCAO DO PODER JUDICIARIO</v>
      </c>
      <c r="F31" s="48" t="str">
        <f>+'[1]Access-Set'!H31</f>
        <v>CONTRIBUICAO DA UNIAO, DE SUAS AUTARQUIAS E FUNDACOES PARA O</v>
      </c>
      <c r="G31" s="47" t="str">
        <f>IF('[1]Access-Set'!I31="1","F","S")</f>
        <v>F</v>
      </c>
      <c r="H31" s="47" t="str">
        <f>+'[1]Access-Set'!J31</f>
        <v>0100</v>
      </c>
      <c r="I31" s="48" t="str">
        <f>+'[1]Access-Set'!K31</f>
        <v>RECURSOS PRIMARIOS DE LIVRE APLICACAO</v>
      </c>
      <c r="J31" s="47" t="str">
        <f>+'[1]Access-Set'!L31</f>
        <v>1</v>
      </c>
      <c r="K31" s="52"/>
      <c r="L31" s="52"/>
      <c r="M31" s="52"/>
      <c r="N31" s="50">
        <v>0</v>
      </c>
      <c r="O31" s="52"/>
      <c r="P31" s="52">
        <f>'[1]Access-Set'!M31</f>
        <v>167069212.19999999</v>
      </c>
      <c r="Q31" s="52">
        <f>'[1]Access-Set'!N31</f>
        <v>0</v>
      </c>
      <c r="R31" s="52">
        <f t="shared" si="0"/>
        <v>167069212.19999999</v>
      </c>
      <c r="S31" s="52">
        <f>'[1]Access-Set'!O31</f>
        <v>167069212.19999999</v>
      </c>
      <c r="T31" s="53">
        <f t="shared" si="1"/>
        <v>1</v>
      </c>
      <c r="U31" s="52">
        <f>'[1]Access-Set'!P31</f>
        <v>167069212.19999999</v>
      </c>
      <c r="V31" s="53">
        <f t="shared" si="2"/>
        <v>1</v>
      </c>
      <c r="W31" s="52">
        <f>'[1]Access-Set'!Q31</f>
        <v>167069212.19999999</v>
      </c>
      <c r="X31" s="53">
        <f t="shared" si="3"/>
        <v>1</v>
      </c>
    </row>
    <row r="32" spans="1:24" ht="30.75" customHeight="1" x14ac:dyDescent="0.2">
      <c r="A32" s="47" t="str">
        <f>+'[1]Access-Set'!A32</f>
        <v>12101</v>
      </c>
      <c r="B32" s="48" t="str">
        <f>+'[1]Access-Set'!B32</f>
        <v>JUSTICA FEDERAL DE PRIMEIRO GRAU</v>
      </c>
      <c r="C32" s="47" t="str">
        <f>CONCATENATE('[1]Access-Set'!C32,".",'[1]Access-Set'!D32)</f>
        <v>09.272</v>
      </c>
      <c r="D32" s="47" t="str">
        <f>CONCATENATE('[1]Access-Set'!E32,".",'[1]Access-Set'!G32)</f>
        <v>0033.0181</v>
      </c>
      <c r="E32" s="48" t="str">
        <f>+'[1]Access-Set'!F32</f>
        <v>PROGRAMA DE GESTAO E MANUTENCAO DO PODER JUDICIARIO</v>
      </c>
      <c r="F32" s="48" t="str">
        <f>+'[1]Access-Set'!H32</f>
        <v>APOSENTADORIAS E PENSOES CIVIS DA UNIAO</v>
      </c>
      <c r="G32" s="47" t="str">
        <f>IF('[1]Access-Set'!I32="1","F","S")</f>
        <v>S</v>
      </c>
      <c r="H32" s="47" t="str">
        <f>+'[1]Access-Set'!J32</f>
        <v>0156</v>
      </c>
      <c r="I32" s="48" t="str">
        <f>+'[1]Access-Set'!K32</f>
        <v>CONTRIB.DO SERV.PARA O PLANO SEG.SOC.SERV.PUB</v>
      </c>
      <c r="J32" s="47" t="str">
        <f>+'[1]Access-Set'!L32</f>
        <v>1</v>
      </c>
      <c r="K32" s="52"/>
      <c r="L32" s="52"/>
      <c r="M32" s="52"/>
      <c r="N32" s="50">
        <v>0</v>
      </c>
      <c r="O32" s="52"/>
      <c r="P32" s="52">
        <f>'[1]Access-Set'!M32</f>
        <v>170375016.47</v>
      </c>
      <c r="Q32" s="52">
        <f>'[1]Access-Set'!N32</f>
        <v>0</v>
      </c>
      <c r="R32" s="52">
        <f t="shared" si="0"/>
        <v>170375016.47</v>
      </c>
      <c r="S32" s="52">
        <f>'[1]Access-Set'!O32</f>
        <v>170375016.47</v>
      </c>
      <c r="T32" s="53">
        <f t="shared" si="1"/>
        <v>1</v>
      </c>
      <c r="U32" s="52">
        <f>'[1]Access-Set'!P32</f>
        <v>170294315.28999999</v>
      </c>
      <c r="V32" s="53">
        <f t="shared" si="2"/>
        <v>0.99952633207807073</v>
      </c>
      <c r="W32" s="52">
        <f>'[1]Access-Set'!Q32</f>
        <v>170074488.33000001</v>
      </c>
      <c r="X32" s="53">
        <f t="shared" si="3"/>
        <v>0.99823607858577723</v>
      </c>
    </row>
    <row r="33" spans="1:24" ht="30.75" customHeight="1" x14ac:dyDescent="0.2">
      <c r="A33" s="47" t="str">
        <f>+'[1]Access-Set'!A33</f>
        <v>12101</v>
      </c>
      <c r="B33" s="48" t="str">
        <f>+'[1]Access-Set'!B33</f>
        <v>JUSTICA FEDERAL DE PRIMEIRO GRAU</v>
      </c>
      <c r="C33" s="47" t="str">
        <f>CONCATENATE('[1]Access-Set'!C33,".",'[1]Access-Set'!D33)</f>
        <v>09.272</v>
      </c>
      <c r="D33" s="47" t="str">
        <f>CONCATENATE('[1]Access-Set'!E33,".",'[1]Access-Set'!G33)</f>
        <v>0033.0181</v>
      </c>
      <c r="E33" s="48" t="str">
        <f>+'[1]Access-Set'!F33</f>
        <v>PROGRAMA DE GESTAO E MANUTENCAO DO PODER JUDICIARIO</v>
      </c>
      <c r="F33" s="48" t="str">
        <f>+'[1]Access-Set'!H33</f>
        <v>APOSENTADORIAS E PENSOES CIVIS DA UNIAO</v>
      </c>
      <c r="G33" s="47" t="str">
        <f>IF('[1]Access-Set'!I33="1","F","S")</f>
        <v>S</v>
      </c>
      <c r="H33" s="47" t="str">
        <f>+'[1]Access-Set'!J33</f>
        <v>0169</v>
      </c>
      <c r="I33" s="48" t="str">
        <f>+'[1]Access-Set'!K33</f>
        <v>CONTR.PATRONAL PARA O PLANO SEG.SOC.SERV.PUB.</v>
      </c>
      <c r="J33" s="47" t="str">
        <f>+'[1]Access-Set'!L33</f>
        <v>1</v>
      </c>
      <c r="K33" s="52"/>
      <c r="L33" s="52"/>
      <c r="M33" s="52"/>
      <c r="N33" s="50">
        <v>0</v>
      </c>
      <c r="O33" s="52"/>
      <c r="P33" s="52">
        <f>'[1]Access-Set'!M33</f>
        <v>29275486.960000001</v>
      </c>
      <c r="Q33" s="52">
        <f>'[1]Access-Set'!N33</f>
        <v>0</v>
      </c>
      <c r="R33" s="52">
        <f t="shared" si="0"/>
        <v>29275486.960000001</v>
      </c>
      <c r="S33" s="52">
        <f>'[1]Access-Set'!O33</f>
        <v>29275486.960000001</v>
      </c>
      <c r="T33" s="53">
        <f t="shared" si="1"/>
        <v>1</v>
      </c>
      <c r="U33" s="52">
        <f>'[1]Access-Set'!P33</f>
        <v>29275206.609999999</v>
      </c>
      <c r="V33" s="53">
        <f t="shared" si="2"/>
        <v>0.99999042372889013</v>
      </c>
      <c r="W33" s="52">
        <f>'[1]Access-Set'!Q33</f>
        <v>28002768.84</v>
      </c>
      <c r="X33" s="53">
        <f t="shared" si="3"/>
        <v>0.95652615029977284</v>
      </c>
    </row>
    <row r="34" spans="1:24" ht="30.75" customHeight="1" x14ac:dyDescent="0.2">
      <c r="A34" s="47" t="str">
        <f>+'[1]Access-Set'!A34</f>
        <v>25303</v>
      </c>
      <c r="B34" s="48" t="str">
        <f>+'[1]Access-Set'!B34</f>
        <v>INSTITUTO NACIONAL DO SEGURO SOCIAL</v>
      </c>
      <c r="C34" s="47" t="str">
        <f>CONCATENATE('[1]Access-Set'!C34,".",'[1]Access-Set'!D34)</f>
        <v>28.846</v>
      </c>
      <c r="D34" s="47" t="str">
        <f>CONCATENATE('[1]Access-Set'!E34,".",'[1]Access-Set'!G34)</f>
        <v>0901.00SA</v>
      </c>
      <c r="E34" s="48" t="str">
        <f>+'[1]Access-Set'!F34</f>
        <v>OPERACOES ESPECIAIS: CUMPRIMENTO DE SENTENCAS JUDICIAIS</v>
      </c>
      <c r="F34" s="48" t="str">
        <f>+'[1]Access-Set'!H34</f>
        <v>PAGAMENTO DE HONORARIOS PERICIAIS NAS ACOES EM QUE O INSS FI</v>
      </c>
      <c r="G34" s="47" t="str">
        <f>IF('[1]Access-Set'!I34="1","F","S")</f>
        <v>S</v>
      </c>
      <c r="H34" s="47" t="str">
        <f>+'[1]Access-Set'!J34</f>
        <v>0100</v>
      </c>
      <c r="I34" s="48" t="str">
        <f>+'[1]Access-Set'!K34</f>
        <v>RECURSOS PRIMARIOS DE LIVRE APLICACAO</v>
      </c>
      <c r="J34" s="47" t="str">
        <f>+'[1]Access-Set'!L34</f>
        <v>3</v>
      </c>
      <c r="K34" s="52"/>
      <c r="L34" s="52"/>
      <c r="M34" s="52"/>
      <c r="N34" s="50">
        <v>0</v>
      </c>
      <c r="O34" s="52"/>
      <c r="P34" s="52">
        <f>'[1]Access-Set'!M34</f>
        <v>2246019</v>
      </c>
      <c r="Q34" s="52">
        <f>'[1]Access-Set'!N34</f>
        <v>0</v>
      </c>
      <c r="R34" s="52">
        <f t="shared" si="0"/>
        <v>2246019</v>
      </c>
      <c r="S34" s="52">
        <f>'[1]Access-Set'!O34</f>
        <v>2246019</v>
      </c>
      <c r="T34" s="53">
        <f t="shared" si="1"/>
        <v>1</v>
      </c>
      <c r="U34" s="52">
        <f>'[1]Access-Set'!P34</f>
        <v>2234835.3199999998</v>
      </c>
      <c r="V34" s="53">
        <f t="shared" si="2"/>
        <v>0.99502066545296364</v>
      </c>
      <c r="W34" s="52">
        <f>'[1]Access-Set'!Q34</f>
        <v>2234657.3199999998</v>
      </c>
      <c r="X34" s="53">
        <f t="shared" si="3"/>
        <v>0.99494141411982706</v>
      </c>
    </row>
    <row r="35" spans="1:24" ht="30.75" customHeight="1" thickBot="1" x14ac:dyDescent="0.25">
      <c r="A35" s="47" t="str">
        <f>+'[1]Access-Set'!A35</f>
        <v>25303</v>
      </c>
      <c r="B35" s="48" t="str">
        <f>+'[1]Access-Set'!B35</f>
        <v>INSTITUTO NACIONAL DO SEGURO SOCIAL</v>
      </c>
      <c r="C35" s="47" t="str">
        <f>CONCATENATE('[1]Access-Set'!C35,".",'[1]Access-Set'!D35)</f>
        <v>28.846</v>
      </c>
      <c r="D35" s="47" t="str">
        <f>CONCATENATE('[1]Access-Set'!E35,".",'[1]Access-Set'!G35)</f>
        <v>0901.00SA</v>
      </c>
      <c r="E35" s="48" t="str">
        <f>+'[1]Access-Set'!F35</f>
        <v>OPERACOES ESPECIAIS: CUMPRIMENTO DE SENTENCAS JUDICIAIS</v>
      </c>
      <c r="F35" s="48" t="str">
        <f>+'[1]Access-Set'!H35</f>
        <v>PAGAMENTO DE HONORARIOS PERICIAIS NAS ACOES EM QUE O INSS FI</v>
      </c>
      <c r="G35" s="47" t="str">
        <f>IF('[1]Access-Set'!I35="1","F","S")</f>
        <v>S</v>
      </c>
      <c r="H35" s="47" t="str">
        <f>+'[1]Access-Set'!J35</f>
        <v>0151</v>
      </c>
      <c r="I35" s="48" t="str">
        <f>+'[1]Access-Set'!K35</f>
        <v>RECURSOS LIVRES DA SEGURIDADE SOCIAL</v>
      </c>
      <c r="J35" s="47" t="str">
        <f>+'[1]Access-Set'!L35</f>
        <v>3</v>
      </c>
      <c r="K35" s="52"/>
      <c r="L35" s="52"/>
      <c r="M35" s="52"/>
      <c r="N35" s="50">
        <v>0</v>
      </c>
      <c r="O35" s="52"/>
      <c r="P35" s="52">
        <f>'[1]Access-Set'!M35</f>
        <v>24433696</v>
      </c>
      <c r="Q35" s="52">
        <f>'[1]Access-Set'!N35</f>
        <v>0</v>
      </c>
      <c r="R35" s="52">
        <f t="shared" si="0"/>
        <v>24433696</v>
      </c>
      <c r="S35" s="52">
        <f>'[1]Access-Set'!O35</f>
        <v>24433696</v>
      </c>
      <c r="T35" s="53">
        <f t="shared" si="1"/>
        <v>1</v>
      </c>
      <c r="U35" s="52">
        <f>'[1]Access-Set'!P35</f>
        <v>24393480.399999999</v>
      </c>
      <c r="V35" s="53">
        <f t="shared" si="2"/>
        <v>0.99835409264320873</v>
      </c>
      <c r="W35" s="52">
        <f>'[1]Access-Set'!Q35</f>
        <v>24393302.399999999</v>
      </c>
      <c r="X35" s="53">
        <f t="shared" si="3"/>
        <v>0.99834680762173678</v>
      </c>
    </row>
    <row r="36" spans="1:24" ht="30.75" customHeight="1" thickBot="1" x14ac:dyDescent="0.25">
      <c r="A36" s="14" t="s">
        <v>48</v>
      </c>
      <c r="B36" s="54"/>
      <c r="C36" s="54"/>
      <c r="D36" s="54"/>
      <c r="E36" s="54"/>
      <c r="F36" s="54"/>
      <c r="G36" s="54"/>
      <c r="H36" s="54"/>
      <c r="I36" s="54"/>
      <c r="J36" s="15"/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56">
        <f>SUM(P10:P35)</f>
        <v>1451821844.5599999</v>
      </c>
      <c r="Q36" s="56">
        <f>SUM(Q10:Q35)</f>
        <v>19797.59</v>
      </c>
      <c r="R36" s="56">
        <f>SUM(R10:R35)</f>
        <v>1451841642.1500001</v>
      </c>
      <c r="S36" s="56">
        <f>SUM(S10:S35)</f>
        <v>1429425699.1900001</v>
      </c>
      <c r="T36" s="57">
        <f t="shared" si="1"/>
        <v>0.98456033887634964</v>
      </c>
      <c r="U36" s="56">
        <f>SUM(U10:U35)</f>
        <v>1355787753.6099999</v>
      </c>
      <c r="V36" s="57">
        <f t="shared" si="2"/>
        <v>0.93383996866369245</v>
      </c>
      <c r="W36" s="56">
        <f>SUM(W10:W35)</f>
        <v>1342156388.6799998</v>
      </c>
      <c r="X36" s="57">
        <f t="shared" si="3"/>
        <v>0.9244509523038823</v>
      </c>
    </row>
    <row r="37" spans="1:24" ht="12.75" x14ac:dyDescent="0.2">
      <c r="A37" s="2" t="s">
        <v>49</v>
      </c>
      <c r="B37" s="2"/>
      <c r="C37" s="2"/>
      <c r="D37" s="2"/>
      <c r="E37" s="2"/>
      <c r="F37" s="2"/>
      <c r="G37" s="2"/>
      <c r="H37" s="3"/>
      <c r="I37" s="3"/>
      <c r="J37" s="3"/>
      <c r="K37" s="2"/>
      <c r="L37" s="2"/>
      <c r="M37" s="2"/>
      <c r="N37" s="2"/>
      <c r="O37" s="2"/>
      <c r="P37" s="2"/>
      <c r="Q37" s="2"/>
      <c r="R37" s="2"/>
      <c r="S37" s="2"/>
      <c r="T37" s="2"/>
      <c r="U37" s="4"/>
      <c r="V37" s="2"/>
      <c r="W37" s="4"/>
      <c r="X37" s="2"/>
    </row>
    <row r="38" spans="1:24" ht="12.75" x14ac:dyDescent="0.2">
      <c r="A38" s="2" t="s">
        <v>50</v>
      </c>
      <c r="B38" s="58"/>
      <c r="C38" s="2"/>
      <c r="D38" s="2"/>
      <c r="E38" s="2"/>
      <c r="F38" s="2"/>
      <c r="G38" s="2"/>
      <c r="H38" s="3"/>
      <c r="I38" s="3"/>
      <c r="J38" s="3"/>
      <c r="K38" s="2"/>
      <c r="L38" s="2"/>
      <c r="M38" s="2"/>
      <c r="N38" s="2"/>
      <c r="O38" s="2"/>
      <c r="P38" s="2"/>
      <c r="Q38" s="2"/>
      <c r="R38" s="2"/>
      <c r="S38" s="2"/>
      <c r="T38" s="2"/>
      <c r="U38" s="4"/>
      <c r="V38" s="2"/>
      <c r="W38" s="4"/>
      <c r="X38" s="2"/>
    </row>
    <row r="39" spans="1:24" ht="12.75" x14ac:dyDescent="0.2"/>
    <row r="40" spans="1:24" ht="12.75" x14ac:dyDescent="0.2">
      <c r="A40" t="s">
        <v>51</v>
      </c>
    </row>
  </sheetData>
  <mergeCells count="17">
    <mergeCell ref="A36:J36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Set</vt:lpstr>
      <vt:lpstr>Set!Area_de_impressao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2021-10-21T01:11:13Z</dcterms:created>
  <dcterms:modified xsi:type="dcterms:W3CDTF">2021-10-21T01:11:41Z</dcterms:modified>
</cp:coreProperties>
</file>