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Jun" sheetId="1" r:id="rId1"/>
  </sheets>
  <externalReferences>
    <externalReference r:id="rId2"/>
  </externalReferences>
  <definedNames>
    <definedName name="_xlnm.Print_Area" localSheetId="0">Jun!$A$1:$X$57</definedName>
  </definedNames>
  <calcPr calcId="145621"/>
</workbook>
</file>

<file path=xl/calcChain.xml><?xml version="1.0" encoding="utf-8"?>
<calcChain xmlns="http://schemas.openxmlformats.org/spreadsheetml/2006/main">
  <c r="O55" i="1" l="1"/>
  <c r="M55" i="1"/>
  <c r="L55" i="1"/>
  <c r="K55" i="1"/>
  <c r="W54" i="1"/>
  <c r="U54" i="1"/>
  <c r="S54" i="1"/>
  <c r="Q54" i="1"/>
  <c r="P54" i="1"/>
  <c r="N54" i="1"/>
  <c r="J54" i="1"/>
  <c r="I54" i="1"/>
  <c r="H54" i="1"/>
  <c r="G54" i="1"/>
  <c r="F54" i="1"/>
  <c r="E54" i="1"/>
  <c r="D54" i="1"/>
  <c r="C54" i="1"/>
  <c r="B54" i="1"/>
  <c r="A54" i="1"/>
  <c r="W53" i="1"/>
  <c r="U53" i="1"/>
  <c r="S53" i="1"/>
  <c r="Q53" i="1"/>
  <c r="P53" i="1"/>
  <c r="N53" i="1"/>
  <c r="J53" i="1"/>
  <c r="I53" i="1"/>
  <c r="H53" i="1"/>
  <c r="G53" i="1"/>
  <c r="F53" i="1"/>
  <c r="E53" i="1"/>
  <c r="D53" i="1"/>
  <c r="C53" i="1"/>
  <c r="B53" i="1"/>
  <c r="A53" i="1"/>
  <c r="W52" i="1"/>
  <c r="U52" i="1"/>
  <c r="S52" i="1"/>
  <c r="Q52" i="1"/>
  <c r="P52" i="1"/>
  <c r="N52" i="1"/>
  <c r="J52" i="1"/>
  <c r="I52" i="1"/>
  <c r="H52" i="1"/>
  <c r="G52" i="1"/>
  <c r="F52" i="1"/>
  <c r="E52" i="1"/>
  <c r="D52" i="1"/>
  <c r="C52" i="1"/>
  <c r="B52" i="1"/>
  <c r="A52" i="1"/>
  <c r="W51" i="1"/>
  <c r="U51" i="1"/>
  <c r="S51" i="1"/>
  <c r="Q51" i="1"/>
  <c r="P51" i="1"/>
  <c r="N51" i="1"/>
  <c r="J51" i="1"/>
  <c r="I51" i="1"/>
  <c r="H51" i="1"/>
  <c r="G51" i="1"/>
  <c r="F51" i="1"/>
  <c r="E51" i="1"/>
  <c r="D51" i="1"/>
  <c r="C51" i="1"/>
  <c r="B51" i="1"/>
  <c r="A51" i="1"/>
  <c r="W50" i="1"/>
  <c r="U50" i="1"/>
  <c r="S50" i="1"/>
  <c r="Q50" i="1"/>
  <c r="P50" i="1"/>
  <c r="N50" i="1"/>
  <c r="J50" i="1"/>
  <c r="I50" i="1"/>
  <c r="H50" i="1"/>
  <c r="G50" i="1"/>
  <c r="F50" i="1"/>
  <c r="E50" i="1"/>
  <c r="D50" i="1"/>
  <c r="C50" i="1"/>
  <c r="B50" i="1"/>
  <c r="A50" i="1"/>
  <c r="W49" i="1"/>
  <c r="U49" i="1"/>
  <c r="S49" i="1"/>
  <c r="Q49" i="1"/>
  <c r="P49" i="1"/>
  <c r="N49" i="1"/>
  <c r="J49" i="1"/>
  <c r="I49" i="1"/>
  <c r="H49" i="1"/>
  <c r="G49" i="1"/>
  <c r="F49" i="1"/>
  <c r="E49" i="1"/>
  <c r="D49" i="1"/>
  <c r="C49" i="1"/>
  <c r="B49" i="1"/>
  <c r="A49" i="1"/>
  <c r="W48" i="1"/>
  <c r="U48" i="1"/>
  <c r="S48" i="1"/>
  <c r="Q48" i="1"/>
  <c r="P48" i="1"/>
  <c r="N48" i="1"/>
  <c r="J48" i="1"/>
  <c r="I48" i="1"/>
  <c r="H48" i="1"/>
  <c r="G48" i="1"/>
  <c r="F48" i="1"/>
  <c r="E48" i="1"/>
  <c r="D48" i="1"/>
  <c r="C48" i="1"/>
  <c r="B48" i="1"/>
  <c r="A48" i="1"/>
  <c r="W47" i="1"/>
  <c r="U47" i="1"/>
  <c r="S47" i="1"/>
  <c r="Q47" i="1"/>
  <c r="P47" i="1"/>
  <c r="N47" i="1"/>
  <c r="J47" i="1"/>
  <c r="I47" i="1"/>
  <c r="H47" i="1"/>
  <c r="G47" i="1"/>
  <c r="F47" i="1"/>
  <c r="E47" i="1"/>
  <c r="D47" i="1"/>
  <c r="C47" i="1"/>
  <c r="B47" i="1"/>
  <c r="A47" i="1"/>
  <c r="W46" i="1"/>
  <c r="U46" i="1"/>
  <c r="S46" i="1"/>
  <c r="Q46" i="1"/>
  <c r="P46" i="1"/>
  <c r="N46" i="1"/>
  <c r="J46" i="1"/>
  <c r="I46" i="1"/>
  <c r="H46" i="1"/>
  <c r="G46" i="1"/>
  <c r="F46" i="1"/>
  <c r="E46" i="1"/>
  <c r="D46" i="1"/>
  <c r="C46" i="1"/>
  <c r="B46" i="1"/>
  <c r="A46" i="1"/>
  <c r="W45" i="1"/>
  <c r="U45" i="1"/>
  <c r="S45" i="1"/>
  <c r="Q45" i="1"/>
  <c r="P45" i="1"/>
  <c r="N45" i="1"/>
  <c r="J45" i="1"/>
  <c r="I45" i="1"/>
  <c r="H45" i="1"/>
  <c r="G45" i="1"/>
  <c r="F45" i="1"/>
  <c r="E45" i="1"/>
  <c r="D45" i="1"/>
  <c r="C45" i="1"/>
  <c r="B45" i="1"/>
  <c r="A45" i="1"/>
  <c r="W44" i="1"/>
  <c r="U44" i="1"/>
  <c r="S44" i="1"/>
  <c r="Q44" i="1"/>
  <c r="P44" i="1"/>
  <c r="N44" i="1"/>
  <c r="J44" i="1"/>
  <c r="I44" i="1"/>
  <c r="H44" i="1"/>
  <c r="G44" i="1"/>
  <c r="F44" i="1"/>
  <c r="E44" i="1"/>
  <c r="D44" i="1"/>
  <c r="C44" i="1"/>
  <c r="B44" i="1"/>
  <c r="A44" i="1"/>
  <c r="W43" i="1"/>
  <c r="U43" i="1"/>
  <c r="S43" i="1"/>
  <c r="Q43" i="1"/>
  <c r="P43" i="1"/>
  <c r="N43" i="1"/>
  <c r="J43" i="1"/>
  <c r="I43" i="1"/>
  <c r="H43" i="1"/>
  <c r="G43" i="1"/>
  <c r="F43" i="1"/>
  <c r="E43" i="1"/>
  <c r="D43" i="1"/>
  <c r="C43" i="1"/>
  <c r="B43" i="1"/>
  <c r="A43" i="1"/>
  <c r="W42" i="1"/>
  <c r="U42" i="1"/>
  <c r="S42" i="1"/>
  <c r="Q42" i="1"/>
  <c r="P42" i="1"/>
  <c r="N42" i="1"/>
  <c r="J42" i="1"/>
  <c r="I42" i="1"/>
  <c r="H42" i="1"/>
  <c r="G42" i="1"/>
  <c r="F42" i="1"/>
  <c r="E42" i="1"/>
  <c r="D42" i="1"/>
  <c r="C42" i="1"/>
  <c r="B42" i="1"/>
  <c r="A42" i="1"/>
  <c r="W41" i="1"/>
  <c r="U41" i="1"/>
  <c r="S41" i="1"/>
  <c r="Q41" i="1"/>
  <c r="P41" i="1"/>
  <c r="N41" i="1"/>
  <c r="J41" i="1"/>
  <c r="I41" i="1"/>
  <c r="H41" i="1"/>
  <c r="G41" i="1"/>
  <c r="F41" i="1"/>
  <c r="E41" i="1"/>
  <c r="D41" i="1"/>
  <c r="C41" i="1"/>
  <c r="B41" i="1"/>
  <c r="A41" i="1"/>
  <c r="W40" i="1"/>
  <c r="U40" i="1"/>
  <c r="S40" i="1"/>
  <c r="Q40" i="1"/>
  <c r="P40" i="1"/>
  <c r="N40" i="1"/>
  <c r="J40" i="1"/>
  <c r="I40" i="1"/>
  <c r="H40" i="1"/>
  <c r="G40" i="1"/>
  <c r="F40" i="1"/>
  <c r="E40" i="1"/>
  <c r="D40" i="1"/>
  <c r="C40" i="1"/>
  <c r="B40" i="1"/>
  <c r="A40" i="1"/>
  <c r="W39" i="1"/>
  <c r="U39" i="1"/>
  <c r="S39" i="1"/>
  <c r="Q39" i="1"/>
  <c r="P39" i="1"/>
  <c r="N39" i="1"/>
  <c r="J39" i="1"/>
  <c r="I39" i="1"/>
  <c r="H39" i="1"/>
  <c r="G39" i="1"/>
  <c r="F39" i="1"/>
  <c r="E39" i="1"/>
  <c r="D39" i="1"/>
  <c r="C39" i="1"/>
  <c r="B39" i="1"/>
  <c r="A39" i="1"/>
  <c r="W38" i="1"/>
  <c r="U38" i="1"/>
  <c r="S38" i="1"/>
  <c r="Q38" i="1"/>
  <c r="P38" i="1"/>
  <c r="N38" i="1"/>
  <c r="J38" i="1"/>
  <c r="I38" i="1"/>
  <c r="H38" i="1"/>
  <c r="G38" i="1"/>
  <c r="F38" i="1"/>
  <c r="E38" i="1"/>
  <c r="D38" i="1"/>
  <c r="C38" i="1"/>
  <c r="B38" i="1"/>
  <c r="A38" i="1"/>
  <c r="W37" i="1"/>
  <c r="U37" i="1"/>
  <c r="S37" i="1"/>
  <c r="Q37" i="1"/>
  <c r="P37" i="1"/>
  <c r="N37" i="1"/>
  <c r="J37" i="1"/>
  <c r="I37" i="1"/>
  <c r="H37" i="1"/>
  <c r="G37" i="1"/>
  <c r="F37" i="1"/>
  <c r="E37" i="1"/>
  <c r="D37" i="1"/>
  <c r="C37" i="1"/>
  <c r="B37" i="1"/>
  <c r="A37" i="1"/>
  <c r="W36" i="1"/>
  <c r="U36" i="1"/>
  <c r="S36" i="1"/>
  <c r="Q36" i="1"/>
  <c r="P36" i="1"/>
  <c r="N36" i="1"/>
  <c r="J36" i="1"/>
  <c r="I36" i="1"/>
  <c r="H36" i="1"/>
  <c r="G36" i="1"/>
  <c r="F36" i="1"/>
  <c r="E36" i="1"/>
  <c r="D36" i="1"/>
  <c r="C36" i="1"/>
  <c r="B36" i="1"/>
  <c r="A36" i="1"/>
  <c r="W35" i="1"/>
  <c r="U35" i="1"/>
  <c r="S35" i="1"/>
  <c r="Q35" i="1"/>
  <c r="P35" i="1"/>
  <c r="N35" i="1"/>
  <c r="J35" i="1"/>
  <c r="I35" i="1"/>
  <c r="H35" i="1"/>
  <c r="G35" i="1"/>
  <c r="F35" i="1"/>
  <c r="E35" i="1"/>
  <c r="D35" i="1"/>
  <c r="C35" i="1"/>
  <c r="B35" i="1"/>
  <c r="A35" i="1"/>
  <c r="W34" i="1"/>
  <c r="U34" i="1"/>
  <c r="S34" i="1"/>
  <c r="Q34" i="1"/>
  <c r="P34" i="1"/>
  <c r="N34" i="1"/>
  <c r="J34" i="1"/>
  <c r="I34" i="1"/>
  <c r="H34" i="1"/>
  <c r="G34" i="1"/>
  <c r="F34" i="1"/>
  <c r="E34" i="1"/>
  <c r="D34" i="1"/>
  <c r="C34" i="1"/>
  <c r="B34" i="1"/>
  <c r="A34" i="1"/>
  <c r="W33" i="1"/>
  <c r="U33" i="1"/>
  <c r="S33" i="1"/>
  <c r="Q33" i="1"/>
  <c r="P33" i="1"/>
  <c r="N33" i="1"/>
  <c r="J33" i="1"/>
  <c r="I33" i="1"/>
  <c r="H33" i="1"/>
  <c r="G33" i="1"/>
  <c r="F33" i="1"/>
  <c r="E33" i="1"/>
  <c r="D33" i="1"/>
  <c r="C33" i="1"/>
  <c r="B33" i="1"/>
  <c r="A33" i="1"/>
  <c r="W32" i="1"/>
  <c r="U32" i="1"/>
  <c r="S32" i="1"/>
  <c r="Q32" i="1"/>
  <c r="P32" i="1"/>
  <c r="N32" i="1"/>
  <c r="J32" i="1"/>
  <c r="I32" i="1"/>
  <c r="H32" i="1"/>
  <c r="G32" i="1"/>
  <c r="F32" i="1"/>
  <c r="E32" i="1"/>
  <c r="D32" i="1"/>
  <c r="C32" i="1"/>
  <c r="B32" i="1"/>
  <c r="A32" i="1"/>
  <c r="W31" i="1"/>
  <c r="U31" i="1"/>
  <c r="S31" i="1"/>
  <c r="Q31" i="1"/>
  <c r="P31" i="1"/>
  <c r="N31" i="1"/>
  <c r="J31" i="1"/>
  <c r="I31" i="1"/>
  <c r="H31" i="1"/>
  <c r="G31" i="1"/>
  <c r="F31" i="1"/>
  <c r="E31" i="1"/>
  <c r="D31" i="1"/>
  <c r="C31" i="1"/>
  <c r="B31" i="1"/>
  <c r="A31" i="1"/>
  <c r="W30" i="1"/>
  <c r="U30" i="1"/>
  <c r="S30" i="1"/>
  <c r="Q30" i="1"/>
  <c r="P30" i="1"/>
  <c r="N30" i="1"/>
  <c r="J30" i="1"/>
  <c r="I30" i="1"/>
  <c r="H30" i="1"/>
  <c r="G30" i="1"/>
  <c r="F30" i="1"/>
  <c r="E30" i="1"/>
  <c r="D30" i="1"/>
  <c r="C30" i="1"/>
  <c r="B30" i="1"/>
  <c r="A30" i="1"/>
  <c r="W29" i="1"/>
  <c r="U29" i="1"/>
  <c r="S29" i="1"/>
  <c r="Q29" i="1"/>
  <c r="P29" i="1"/>
  <c r="N29" i="1"/>
  <c r="J29" i="1"/>
  <c r="I29" i="1"/>
  <c r="H29" i="1"/>
  <c r="G29" i="1"/>
  <c r="F29" i="1"/>
  <c r="E29" i="1"/>
  <c r="D29" i="1"/>
  <c r="C29" i="1"/>
  <c r="B29" i="1"/>
  <c r="A29" i="1"/>
  <c r="W28" i="1"/>
  <c r="U28" i="1"/>
  <c r="S28" i="1"/>
  <c r="Q28" i="1"/>
  <c r="P28" i="1"/>
  <c r="N28" i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Q27" i="1"/>
  <c r="P27" i="1"/>
  <c r="N27" i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Q26" i="1"/>
  <c r="P26" i="1"/>
  <c r="N26" i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Q25" i="1"/>
  <c r="P25" i="1"/>
  <c r="N25" i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Q24" i="1"/>
  <c r="P24" i="1"/>
  <c r="N24" i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Q23" i="1"/>
  <c r="P23" i="1"/>
  <c r="N23" i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Q22" i="1"/>
  <c r="P22" i="1"/>
  <c r="N22" i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Q21" i="1"/>
  <c r="P21" i="1"/>
  <c r="N21" i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Q20" i="1"/>
  <c r="P20" i="1"/>
  <c r="N20" i="1"/>
  <c r="R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Q19" i="1"/>
  <c r="P19" i="1"/>
  <c r="N19" i="1"/>
  <c r="R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Q18" i="1"/>
  <c r="P18" i="1"/>
  <c r="N18" i="1"/>
  <c r="R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Q17" i="1"/>
  <c r="P17" i="1"/>
  <c r="N17" i="1"/>
  <c r="R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Q16" i="1"/>
  <c r="P16" i="1"/>
  <c r="N16" i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Q15" i="1"/>
  <c r="P15" i="1"/>
  <c r="N15" i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Q14" i="1"/>
  <c r="P14" i="1"/>
  <c r="N14" i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Q13" i="1"/>
  <c r="P13" i="1"/>
  <c r="N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Q12" i="1"/>
  <c r="P12" i="1"/>
  <c r="N12" i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Q11" i="1"/>
  <c r="P11" i="1"/>
  <c r="N11" i="1"/>
  <c r="J11" i="1"/>
  <c r="I11" i="1"/>
  <c r="H11" i="1"/>
  <c r="G11" i="1"/>
  <c r="F11" i="1"/>
  <c r="E11" i="1"/>
  <c r="D11" i="1"/>
  <c r="C11" i="1"/>
  <c r="B11" i="1"/>
  <c r="A11" i="1"/>
  <c r="W10" i="1"/>
  <c r="W55" i="1" s="1"/>
  <c r="U10" i="1"/>
  <c r="S10" i="1"/>
  <c r="S55" i="1" s="1"/>
  <c r="Q10" i="1"/>
  <c r="P10" i="1"/>
  <c r="P55" i="1" s="1"/>
  <c r="N10" i="1"/>
  <c r="J10" i="1"/>
  <c r="I10" i="1"/>
  <c r="H10" i="1"/>
  <c r="G10" i="1"/>
  <c r="F10" i="1"/>
  <c r="E10" i="1"/>
  <c r="D10" i="1"/>
  <c r="C10" i="1"/>
  <c r="B10" i="1"/>
  <c r="A10" i="1"/>
  <c r="R21" i="1" l="1"/>
  <c r="R22" i="1"/>
  <c r="T22" i="1" s="1"/>
  <c r="R23" i="1"/>
  <c r="T23" i="1" s="1"/>
  <c r="R24" i="1"/>
  <c r="R25" i="1"/>
  <c r="R26" i="1"/>
  <c r="V26" i="1" s="1"/>
  <c r="R27" i="1"/>
  <c r="T27" i="1" s="1"/>
  <c r="R28" i="1"/>
  <c r="R29" i="1"/>
  <c r="R30" i="1"/>
  <c r="V30" i="1" s="1"/>
  <c r="R31" i="1"/>
  <c r="V31" i="1" s="1"/>
  <c r="R32" i="1"/>
  <c r="R33" i="1"/>
  <c r="R34" i="1"/>
  <c r="X34" i="1" s="1"/>
  <c r="R35" i="1"/>
  <c r="T35" i="1" s="1"/>
  <c r="R36" i="1"/>
  <c r="R37" i="1"/>
  <c r="R38" i="1"/>
  <c r="T38" i="1" s="1"/>
  <c r="R39" i="1"/>
  <c r="V39" i="1" s="1"/>
  <c r="R40" i="1"/>
  <c r="R41" i="1"/>
  <c r="R42" i="1"/>
  <c r="X42" i="1" s="1"/>
  <c r="R43" i="1"/>
  <c r="T43" i="1" s="1"/>
  <c r="R44" i="1"/>
  <c r="R45" i="1"/>
  <c r="R46" i="1"/>
  <c r="T46" i="1" s="1"/>
  <c r="R47" i="1"/>
  <c r="V47" i="1" s="1"/>
  <c r="R48" i="1"/>
  <c r="R49" i="1"/>
  <c r="R50" i="1"/>
  <c r="T50" i="1" s="1"/>
  <c r="R51" i="1"/>
  <c r="V51" i="1" s="1"/>
  <c r="R52" i="1"/>
  <c r="R53" i="1"/>
  <c r="R54" i="1"/>
  <c r="T54" i="1" s="1"/>
  <c r="R11" i="1"/>
  <c r="X11" i="1" s="1"/>
  <c r="R12" i="1"/>
  <c r="V12" i="1" s="1"/>
  <c r="R13" i="1"/>
  <c r="R14" i="1"/>
  <c r="T14" i="1" s="1"/>
  <c r="R15" i="1"/>
  <c r="T15" i="1" s="1"/>
  <c r="V13" i="1"/>
  <c r="X13" i="1"/>
  <c r="T13" i="1"/>
  <c r="X15" i="1"/>
  <c r="T12" i="1"/>
  <c r="X12" i="1"/>
  <c r="V14" i="1"/>
  <c r="V17" i="1"/>
  <c r="X17" i="1"/>
  <c r="T17" i="1"/>
  <c r="V20" i="1"/>
  <c r="X20" i="1"/>
  <c r="T20" i="1"/>
  <c r="V21" i="1"/>
  <c r="X21" i="1"/>
  <c r="T21" i="1"/>
  <c r="V25" i="1"/>
  <c r="X25" i="1"/>
  <c r="T25" i="1"/>
  <c r="V27" i="1"/>
  <c r="V29" i="1"/>
  <c r="X29" i="1"/>
  <c r="T29" i="1"/>
  <c r="X30" i="1"/>
  <c r="T30" i="1"/>
  <c r="V32" i="1"/>
  <c r="X32" i="1"/>
  <c r="T32" i="1"/>
  <c r="V36" i="1"/>
  <c r="X36" i="1"/>
  <c r="T36" i="1"/>
  <c r="V38" i="1"/>
  <c r="X38" i="1"/>
  <c r="V41" i="1"/>
  <c r="X41" i="1"/>
  <c r="T41" i="1"/>
  <c r="T42" i="1"/>
  <c r="V43" i="1"/>
  <c r="V46" i="1"/>
  <c r="X46" i="1"/>
  <c r="T47" i="1"/>
  <c r="V48" i="1"/>
  <c r="X48" i="1"/>
  <c r="T48" i="1"/>
  <c r="V49" i="1"/>
  <c r="X49" i="1"/>
  <c r="T49" i="1"/>
  <c r="V50" i="1"/>
  <c r="X50" i="1"/>
  <c r="T51" i="1"/>
  <c r="V52" i="1"/>
  <c r="X52" i="1"/>
  <c r="T52" i="1"/>
  <c r="V53" i="1"/>
  <c r="X53" i="1"/>
  <c r="T53" i="1"/>
  <c r="V54" i="1"/>
  <c r="X54" i="1"/>
  <c r="Q55" i="1"/>
  <c r="U55" i="1"/>
  <c r="V23" i="1"/>
  <c r="X31" i="1"/>
  <c r="V33" i="1"/>
  <c r="X33" i="1"/>
  <c r="T33" i="1"/>
  <c r="T34" i="1"/>
  <c r="V37" i="1"/>
  <c r="X37" i="1"/>
  <c r="T37" i="1"/>
  <c r="X39" i="1"/>
  <c r="V44" i="1"/>
  <c r="X44" i="1"/>
  <c r="T44" i="1"/>
  <c r="R16" i="1"/>
  <c r="V18" i="1"/>
  <c r="X18" i="1"/>
  <c r="T18" i="1"/>
  <c r="V19" i="1"/>
  <c r="X19" i="1"/>
  <c r="T19" i="1"/>
  <c r="V22" i="1"/>
  <c r="V24" i="1"/>
  <c r="X24" i="1"/>
  <c r="T24" i="1"/>
  <c r="X26" i="1"/>
  <c r="T26" i="1"/>
  <c r="V28" i="1"/>
  <c r="X28" i="1"/>
  <c r="T28" i="1"/>
  <c r="V35" i="1"/>
  <c r="V40" i="1"/>
  <c r="X40" i="1"/>
  <c r="T40" i="1"/>
  <c r="V45" i="1"/>
  <c r="X45" i="1"/>
  <c r="T45" i="1"/>
  <c r="R10" i="1"/>
  <c r="N55" i="1"/>
  <c r="V15" i="1" l="1"/>
  <c r="X35" i="1"/>
  <c r="X22" i="1"/>
  <c r="T39" i="1"/>
  <c r="V34" i="1"/>
  <c r="T31" i="1"/>
  <c r="X23" i="1"/>
  <c r="X43" i="1"/>
  <c r="V42" i="1"/>
  <c r="X27" i="1"/>
  <c r="X14" i="1"/>
  <c r="V11" i="1"/>
  <c r="X51" i="1"/>
  <c r="X47" i="1"/>
  <c r="T11" i="1"/>
  <c r="R55" i="1"/>
  <c r="V10" i="1"/>
  <c r="T10" i="1"/>
  <c r="X10" i="1"/>
  <c r="V16" i="1"/>
  <c r="T16" i="1"/>
  <c r="X16" i="1"/>
  <c r="X55" i="1" l="1"/>
  <c r="T55" i="1"/>
  <c r="V55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<sst xmlns="http://schemas.openxmlformats.org/spreadsheetml/2006/main" count="55" uniqueCount="51">
  <si>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</si>
  <si>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</si>
  <si>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</si>
  <si>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</si>
  <si>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090047 - TRF 3ª REGIÃO PRECATÓRIOS E REQUISITÓRIOS DE PEQUENO VALOR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</si>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</sst>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  <numFmt numFmtId="168" formatCode="General_)"/>
    <numFmt numFmtId="169" formatCode="_(* #,##0_);_(* \(#,##0\);_(* \-_);_(@_)"/>
    <numFmt numFmtId="170" formatCode="_(* #,##0.00_);_(* \(#,##0.00\);_(* \-??_);_(@_)"/>
    <numFmt numFmtId="171" formatCode="\$#,##0\ ;&quot;($&quot;#,##0\)"/>
    <numFmt numFmtId="172" formatCode="0.000000"/>
    <numFmt numFmtId="173" formatCode="yyyy\:mm"/>
    <numFmt numFmtId="174" formatCode="_([$€-2]* #,##0.00_);_([$€-2]* \(#,##0.00\);_([$€-2]* \-??_)"/>
    <numFmt numFmtId="175" formatCode="0.0000000"/>
    <numFmt numFmtId="176" formatCode="_(&quot;R$ &quot;* #,##0.00_);_(&quot;R$ &quot;* \(#,##0.00\);_(&quot;R$ &quot;* \-??_);_(@_)"/>
    <numFmt numFmtId="177" formatCode="%#,#00"/>
    <numFmt numFmtId="178" formatCode="#.##000"/>
    <numFmt numFmtId="179" formatCode="#,##0.000000"/>
    <numFmt numFmtId="180" formatCode="_-* #,##0.00_-;\-* #,##0.00_-;_-* \-??_-;_-@_-"/>
    <numFmt numFmtId="181" formatCode="0.000"/>
    <numFmt numFmtId="182" formatCode="mm/yy"/>
    <numFmt numFmtId="183" formatCode="#.##0,"/>
  </numFmts>
  <fonts count="59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color rgb="FF000000"/>
      <name val="Arial"/>
      <family val="2"/>
    </font>
    <font>
      <sz val="10"/>
      <color rgb="FF000000"/>
      <name val="Arial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91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3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168" fontId="10" fillId="0" borderId="26"/>
    <xf numFmtId="0" fontId="11" fillId="3" borderId="0" applyNumberFormat="0" applyBorder="0" applyAlignment="0" applyProtection="0"/>
    <xf numFmtId="168" fontId="12" fillId="0" borderId="0">
      <alignment vertical="top"/>
    </xf>
    <xf numFmtId="168" fontId="13" fillId="0" borderId="0">
      <alignment horizontal="right"/>
    </xf>
    <xf numFmtId="168" fontId="13" fillId="0" borderId="0">
      <alignment horizontal="left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5" fillId="4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8" borderId="27" applyNumberFormat="0" applyAlignment="0" applyProtection="0"/>
    <xf numFmtId="0" fontId="20" fillId="8" borderId="27" applyNumberFormat="0" applyAlignment="0" applyProtection="0"/>
    <xf numFmtId="0" fontId="20" fillId="8" borderId="27" applyNumberFormat="0" applyAlignment="0" applyProtection="0"/>
    <xf numFmtId="0" fontId="21" fillId="8" borderId="27"/>
    <xf numFmtId="0" fontId="20" fillId="8" borderId="27" applyNumberFormat="0" applyAlignment="0" applyProtection="0"/>
    <xf numFmtId="0" fontId="20" fillId="8" borderId="27" applyNumberFormat="0" applyAlignment="0" applyProtection="0"/>
    <xf numFmtId="0" fontId="22" fillId="0" borderId="0">
      <alignment vertical="center"/>
    </xf>
    <xf numFmtId="0" fontId="23" fillId="21" borderId="28" applyNumberFormat="0" applyAlignment="0" applyProtection="0"/>
    <xf numFmtId="0" fontId="23" fillId="21" borderId="28" applyNumberFormat="0" applyAlignment="0" applyProtection="0"/>
    <xf numFmtId="0" fontId="24" fillId="21" borderId="28"/>
    <xf numFmtId="0" fontId="23" fillId="21" borderId="28" applyNumberFormat="0" applyAlignment="0" applyProtection="0"/>
    <xf numFmtId="0" fontId="23" fillId="21" borderId="28" applyNumberFormat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6" fillId="0" borderId="29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3" fillId="21" borderId="28" applyNumberFormat="0" applyAlignment="0" applyProtection="0"/>
    <xf numFmtId="4" fontId="7" fillId="0" borderId="0"/>
    <xf numFmtId="169" fontId="7" fillId="0" borderId="0"/>
    <xf numFmtId="170" fontId="3" fillId="0" borderId="0" applyBorder="0" applyAlignment="0" applyProtection="0"/>
    <xf numFmtId="170" fontId="3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72" fontId="7" fillId="0" borderId="0"/>
    <xf numFmtId="173" fontId="7" fillId="0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7" fillId="7" borderId="27" applyNumberFormat="0" applyAlignment="0" applyProtection="0"/>
    <xf numFmtId="0" fontId="27" fillId="7" borderId="27" applyNumberFormat="0" applyAlignment="0" applyProtection="0"/>
    <xf numFmtId="0" fontId="27" fillId="7" borderId="27" applyNumberFormat="0" applyAlignment="0" applyProtection="0"/>
    <xf numFmtId="0" fontId="27" fillId="7" borderId="27" applyNumberFormat="0" applyAlignment="0" applyProtection="0"/>
    <xf numFmtId="0" fontId="27" fillId="8" borderId="27" applyNumberFormat="0" applyAlignment="0" applyProtection="0"/>
    <xf numFmtId="174" fontId="3" fillId="0" borderId="0" applyFill="0" applyBorder="0" applyAlignment="0" applyProtection="0"/>
    <xf numFmtId="0" fontId="3" fillId="0" borderId="0" applyFill="0" applyBorder="0" applyAlignment="0" applyProtection="0"/>
    <xf numFmtId="174" fontId="3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30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4" borderId="0" applyNumberFormat="0" applyBorder="0" applyAlignment="0" applyProtection="0"/>
    <xf numFmtId="0" fontId="31" fillId="0" borderId="31" applyNumberFormat="0" applyFill="0" applyAlignment="0" applyProtection="0"/>
    <xf numFmtId="0" fontId="32" fillId="0" borderId="32" applyNumberFormat="0" applyFill="0" applyAlignment="0" applyProtection="0"/>
    <xf numFmtId="0" fontId="33" fillId="0" borderId="33" applyNumberFormat="0" applyFill="0" applyAlignment="0" applyProtection="0"/>
    <xf numFmtId="0" fontId="33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4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5" fillId="0" borderId="0"/>
    <xf numFmtId="0" fontId="27" fillId="7" borderId="27" applyNumberFormat="0" applyAlignment="0" applyProtection="0"/>
    <xf numFmtId="0" fontId="29" fillId="0" borderId="34">
      <alignment horizontal="center"/>
    </xf>
    <xf numFmtId="0" fontId="36" fillId="0" borderId="35">
      <alignment horizontal="center"/>
    </xf>
    <xf numFmtId="175" fontId="7" fillId="0" borderId="0"/>
    <xf numFmtId="0" fontId="25" fillId="0" borderId="29" applyNumberFormat="0" applyFill="0" applyAlignment="0" applyProtection="0"/>
    <xf numFmtId="170" fontId="7" fillId="0" borderId="0"/>
    <xf numFmtId="176" fontId="3" fillId="0" borderId="0" applyFill="0" applyBorder="0" applyAlignment="0" applyProtection="0"/>
    <xf numFmtId="171" fontId="7" fillId="0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8" fillId="22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0"/>
    <xf numFmtId="0" fontId="39" fillId="0" borderId="0"/>
    <xf numFmtId="0" fontId="40" fillId="0" borderId="0"/>
    <xf numFmtId="0" fontId="39" fillId="0" borderId="0"/>
    <xf numFmtId="0" fontId="3" fillId="0" borderId="0"/>
    <xf numFmtId="0" fontId="3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7" fillId="0" borderId="0"/>
    <xf numFmtId="0" fontId="3" fillId="0" borderId="0"/>
    <xf numFmtId="0" fontId="3" fillId="0" borderId="0"/>
    <xf numFmtId="0" fontId="41" fillId="0" borderId="0"/>
    <xf numFmtId="0" fontId="41" fillId="0" borderId="0"/>
    <xf numFmtId="0" fontId="3" fillId="0" borderId="0"/>
    <xf numFmtId="0" fontId="3" fillId="0" borderId="0"/>
    <xf numFmtId="0" fontId="3" fillId="23" borderId="36" applyNumberFormat="0" applyAlignment="0" applyProtection="0"/>
    <xf numFmtId="0" fontId="3" fillId="23" borderId="36" applyNumberFormat="0" applyAlignment="0" applyProtection="0"/>
    <xf numFmtId="0" fontId="3" fillId="23" borderId="36" applyNumberFormat="0" applyAlignment="0" applyProtection="0"/>
    <xf numFmtId="0" fontId="3" fillId="23" borderId="36" applyNumberFormat="0" applyAlignment="0" applyProtection="0"/>
    <xf numFmtId="0" fontId="3" fillId="23" borderId="36" applyNumberFormat="0" applyAlignment="0" applyProtection="0"/>
    <xf numFmtId="0" fontId="3" fillId="23" borderId="36" applyNumberFormat="0" applyAlignment="0" applyProtection="0"/>
    <xf numFmtId="0" fontId="42" fillId="8" borderId="37" applyNumberFormat="0" applyAlignment="0" applyProtection="0"/>
    <xf numFmtId="10" fontId="7" fillId="0" borderId="0"/>
    <xf numFmtId="177" fontId="16" fillId="0" borderId="0">
      <protection locked="0"/>
    </xf>
    <xf numFmtId="178" fontId="16" fillId="0" borderId="0">
      <protection locked="0"/>
    </xf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7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7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0" fontId="13" fillId="0" borderId="0"/>
    <xf numFmtId="0" fontId="42" fillId="8" borderId="37" applyNumberFormat="0" applyAlignment="0" applyProtection="0"/>
    <xf numFmtId="0" fontId="42" fillId="8" borderId="37" applyNumberFormat="0" applyAlignment="0" applyProtection="0"/>
    <xf numFmtId="0" fontId="43" fillId="8" borderId="37"/>
    <xf numFmtId="0" fontId="42" fillId="8" borderId="37" applyNumberFormat="0" applyAlignment="0" applyProtection="0"/>
    <xf numFmtId="0" fontId="42" fillId="8" borderId="37" applyNumberFormat="0" applyAlignment="0" applyProtection="0"/>
    <xf numFmtId="38" fontId="7" fillId="0" borderId="0"/>
    <xf numFmtId="38" fontId="44" fillId="0" borderId="38"/>
    <xf numFmtId="179" fontId="41" fillId="0" borderId="0">
      <protection locked="0"/>
    </xf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7" fillId="0" borderId="0"/>
    <xf numFmtId="180" fontId="3" fillId="0" borderId="0" applyFill="0" applyBorder="0" applyAlignment="0" applyProtection="0"/>
    <xf numFmtId="170" fontId="3" fillId="0" borderId="0"/>
    <xf numFmtId="0" fontId="3" fillId="0" borderId="0"/>
    <xf numFmtId="170" fontId="3" fillId="0" borderId="0"/>
    <xf numFmtId="170" fontId="41" fillId="0" borderId="0"/>
    <xf numFmtId="170" fontId="3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7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81" fontId="7" fillId="0" borderId="0"/>
    <xf numFmtId="182" fontId="7" fillId="0" borderId="0"/>
    <xf numFmtId="0" fontId="48" fillId="0" borderId="0" applyNumberFormat="0" applyFill="0" applyBorder="0" applyAlignment="0" applyProtection="0"/>
    <xf numFmtId="0" fontId="49" fillId="0" borderId="39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50" fillId="0" borderId="31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5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2" fillId="0" borderId="32" applyNumberFormat="0" applyFill="0" applyAlignment="0" applyProtection="0"/>
    <xf numFmtId="0" fontId="32" fillId="0" borderId="32" applyNumberFormat="0" applyFill="0" applyAlignment="0" applyProtection="0"/>
    <xf numFmtId="0" fontId="52" fillId="0" borderId="32"/>
    <xf numFmtId="0" fontId="32" fillId="0" borderId="32" applyNumberFormat="0" applyFill="0" applyAlignment="0" applyProtection="0"/>
    <xf numFmtId="0" fontId="32" fillId="0" borderId="32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53" fillId="0" borderId="33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3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4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5" fillId="0" borderId="40"/>
    <xf numFmtId="2" fontId="56" fillId="0" borderId="0">
      <protection locked="0"/>
    </xf>
    <xf numFmtId="2" fontId="56" fillId="0" borderId="0">
      <protection locked="0"/>
    </xf>
    <xf numFmtId="0" fontId="57" fillId="0" borderId="41" applyNumberFormat="0" applyFill="0" applyAlignment="0" applyProtection="0"/>
    <xf numFmtId="0" fontId="57" fillId="0" borderId="41" applyNumberFormat="0" applyFill="0" applyAlignment="0" applyProtection="0"/>
    <xf numFmtId="0" fontId="58" fillId="0" borderId="41"/>
    <xf numFmtId="0" fontId="57" fillId="0" borderId="41" applyNumberFormat="0" applyFill="0" applyAlignment="0" applyProtection="0"/>
    <xf numFmtId="0" fontId="57" fillId="0" borderId="41" applyNumberFormat="0" applyFill="0" applyAlignment="0" applyProtection="0"/>
    <xf numFmtId="178" fontId="16" fillId="0" borderId="0">
      <protection locked="0"/>
    </xf>
    <xf numFmtId="183" fontId="16" fillId="0" borderId="0">
      <protection locked="0"/>
    </xf>
    <xf numFmtId="0" fontId="41" fillId="0" borderId="0"/>
    <xf numFmtId="170" fontId="3" fillId="0" borderId="0" applyFill="0" applyBorder="0" applyAlignment="0" applyProtection="0"/>
    <xf numFmtId="180" fontId="3" fillId="0" borderId="0" applyFill="0" applyBorder="0" applyAlignment="0" applyProtection="0"/>
    <xf numFmtId="170" fontId="3" fillId="0" borderId="0" applyFill="0" applyBorder="0" applyAlignment="0" applyProtection="0"/>
    <xf numFmtId="180" fontId="3" fillId="0" borderId="0" applyFill="0" applyBorder="0" applyAlignment="0" applyProtection="0"/>
    <xf numFmtId="3" fontId="7" fillId="0" borderId="0"/>
    <xf numFmtId="0" fontId="45" fillId="0" borderId="0" applyNumberFormat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4" fillId="0" borderId="0" xfId="0" applyFont="1" applyAlignment="1"/>
    <xf numFmtId="0" fontId="2" fillId="0" borderId="0" xfId="0" applyFont="1"/>
    <xf numFmtId="165" fontId="2" fillId="0" borderId="0" xfId="0" applyNumberFormat="1" applyFont="1" applyAlignment="1">
      <alignment horizontal="left"/>
    </xf>
    <xf numFmtId="165" fontId="2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  <xf numFmtId="0" fontId="5" fillId="0" borderId="9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>
      <alignment horizontal="center" vertical="center" wrapText="1"/>
    </xf>
    <xf numFmtId="0" fontId="5" fillId="0" borderId="11" xfId="3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center" vertical="center" wrapText="1"/>
    </xf>
    <xf numFmtId="0" fontId="5" fillId="0" borderId="13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5" fillId="0" borderId="13" xfId="3" applyFont="1" applyFill="1" applyBorder="1" applyAlignment="1">
      <alignment horizontal="center" vertical="center" wrapText="1"/>
    </xf>
    <xf numFmtId="164" fontId="5" fillId="0" borderId="13" xfId="4" applyNumberFormat="1" applyFont="1" applyFill="1" applyBorder="1" applyAlignment="1">
      <alignment horizontal="center" vertical="center" wrapText="1"/>
    </xf>
    <xf numFmtId="164" fontId="5" fillId="0" borderId="15" xfId="4" applyNumberFormat="1" applyFont="1" applyFill="1" applyBorder="1" applyAlignment="1">
      <alignment horizontal="center" vertical="center" wrapText="1"/>
    </xf>
    <xf numFmtId="166" fontId="5" fillId="0" borderId="15" xfId="5" applyNumberFormat="1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 wrapText="1"/>
    </xf>
    <xf numFmtId="0" fontId="5" fillId="0" borderId="18" xfId="3" applyFont="1" applyFill="1" applyBorder="1" applyAlignment="1">
      <alignment horizontal="center" vertical="center" wrapText="1"/>
    </xf>
    <xf numFmtId="164" fontId="5" fillId="0" borderId="19" xfId="4" applyNumberFormat="1" applyFont="1" applyFill="1" applyBorder="1" applyAlignment="1">
      <alignment horizontal="center" vertical="center" wrapText="1"/>
    </xf>
    <xf numFmtId="166" fontId="5" fillId="0" borderId="18" xfId="5" applyNumberFormat="1" applyFont="1" applyFill="1" applyBorder="1" applyAlignment="1">
      <alignment horizontal="center" vertical="center" wrapText="1"/>
    </xf>
    <xf numFmtId="0" fontId="2" fillId="0" borderId="20" xfId="3" applyNumberFormat="1" applyFont="1" applyFill="1" applyBorder="1" applyAlignment="1">
      <alignment horizontal="center" vertical="center" wrapText="1"/>
    </xf>
    <xf numFmtId="49" fontId="2" fillId="0" borderId="20" xfId="3" applyNumberFormat="1" applyFont="1" applyFill="1" applyBorder="1" applyAlignment="1">
      <alignment horizontal="left" vertical="center" wrapText="1"/>
    </xf>
    <xf numFmtId="49" fontId="2" fillId="0" borderId="20" xfId="3" applyNumberFormat="1" applyFont="1" applyFill="1" applyBorder="1" applyAlignment="1">
      <alignment horizontal="center" vertical="center" wrapText="1"/>
    </xf>
    <xf numFmtId="49" fontId="2" fillId="0" borderId="21" xfId="3" applyNumberFormat="1" applyFont="1" applyFill="1" applyBorder="1" applyAlignment="1">
      <alignment horizontal="left" vertical="center" wrapText="1"/>
    </xf>
    <xf numFmtId="49" fontId="2" fillId="0" borderId="22" xfId="3" applyNumberFormat="1" applyFont="1" applyFill="1" applyBorder="1" applyAlignment="1">
      <alignment horizontal="left" vertical="center" wrapText="1"/>
    </xf>
    <xf numFmtId="49" fontId="2" fillId="0" borderId="21" xfId="3" applyNumberFormat="1" applyFont="1" applyFill="1" applyBorder="1" applyAlignment="1">
      <alignment horizontal="center" vertical="center" wrapText="1"/>
    </xf>
    <xf numFmtId="166" fontId="5" fillId="0" borderId="20" xfId="5" applyNumberFormat="1" applyFont="1" applyBorder="1" applyAlignment="1">
      <alignment horizontal="right" vertical="center"/>
    </xf>
    <xf numFmtId="166" fontId="5" fillId="0" borderId="23" xfId="5" applyNumberFormat="1" applyFont="1" applyBorder="1" applyAlignment="1">
      <alignment horizontal="right" vertical="center"/>
    </xf>
    <xf numFmtId="166" fontId="2" fillId="0" borderId="20" xfId="5" applyNumberFormat="1" applyFont="1" applyBorder="1" applyAlignment="1">
      <alignment horizontal="right" vertical="center"/>
    </xf>
    <xf numFmtId="164" fontId="2" fillId="0" borderId="20" xfId="4" applyNumberFormat="1" applyFont="1" applyBorder="1" applyAlignment="1">
      <alignment horizontal="right" vertical="center"/>
    </xf>
    <xf numFmtId="0" fontId="5" fillId="0" borderId="24" xfId="3" applyFont="1" applyFill="1" applyBorder="1" applyAlignment="1">
      <alignment horizontal="center" vertical="center" wrapText="1"/>
    </xf>
    <xf numFmtId="166" fontId="5" fillId="0" borderId="25" xfId="5" applyNumberFormat="1" applyFont="1" applyFill="1" applyBorder="1" applyAlignment="1">
      <alignment horizontal="center" vertical="center" wrapText="1"/>
    </xf>
    <xf numFmtId="166" fontId="2" fillId="0" borderId="25" xfId="5" applyNumberFormat="1" applyFont="1" applyFill="1" applyBorder="1" applyAlignment="1">
      <alignment horizontal="right" vertical="center" wrapText="1"/>
    </xf>
    <xf numFmtId="164" fontId="2" fillId="0" borderId="25" xfId="4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43" fontId="2" fillId="0" borderId="0" xfId="1" applyFont="1" applyBorder="1"/>
    <xf numFmtId="0" fontId="3" fillId="0" borderId="0" xfId="0" applyFont="1" applyBorder="1"/>
  </cellXfs>
  <cellStyles count="391"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Ênfase1 2" xfId="15"/>
    <cellStyle name="20% - Ênfase1 2 2" xfId="16"/>
    <cellStyle name="20% - Ênfase1 2_00_ANEXO V 2015 - VERSÃO INICIAL PLOA_2015" xfId="17"/>
    <cellStyle name="20% - Ênfase1 3" xfId="18"/>
    <cellStyle name="20% - Ênfase1 4" xfId="19"/>
    <cellStyle name="20% - Ênfase2 2" xfId="20"/>
    <cellStyle name="20% - Ênfase2 2 2" xfId="21"/>
    <cellStyle name="20% - Ênfase2 2_05_Impactos_Demais PLs_2013_Dados CNJ de jul-12" xfId="22"/>
    <cellStyle name="20% - Ênfase2 3" xfId="23"/>
    <cellStyle name="20% - Ênfase2 4" xfId="24"/>
    <cellStyle name="20% - Ênfase3 2" xfId="25"/>
    <cellStyle name="20% - Ênfase3 2 2" xfId="26"/>
    <cellStyle name="20% - Ênfase3 2_05_Impactos_Demais PLs_2013_Dados CNJ de jul-12" xfId="27"/>
    <cellStyle name="20% - Ênfase3 3" xfId="28"/>
    <cellStyle name="20% - Ênfase3 4" xfId="29"/>
    <cellStyle name="20% - Ênfase4 2" xfId="30"/>
    <cellStyle name="20% - Ênfase4 2 2" xfId="31"/>
    <cellStyle name="20% - Ênfase4 2_05_Impactos_Demais PLs_2013_Dados CNJ de jul-12" xfId="32"/>
    <cellStyle name="20% - Ênfase4 3" xfId="33"/>
    <cellStyle name="20% - Ênfase4 4" xfId="34"/>
    <cellStyle name="20% - Ênfase5 2" xfId="35"/>
    <cellStyle name="20% - Ênfase5 2 2" xfId="36"/>
    <cellStyle name="20% - Ênfase5 2_00_ANEXO V 2015 - VERSÃO INICIAL PLOA_2015" xfId="37"/>
    <cellStyle name="20% - Ênfase5 3" xfId="38"/>
    <cellStyle name="20% - Ênfase5 4" xfId="39"/>
    <cellStyle name="20% - Ênfase6 2" xfId="40"/>
    <cellStyle name="20% - Ênfase6 2 2" xfId="41"/>
    <cellStyle name="20% - Ênfase6 2_00_ANEXO V 2015 - VERSÃO INICIAL PLOA_2015" xfId="42"/>
    <cellStyle name="20% - Ênfase6 3" xfId="43"/>
    <cellStyle name="20% - Ênfase6 4" xfId="44"/>
    <cellStyle name="40% - Accent1" xfId="45"/>
    <cellStyle name="40% - Accent2" xfId="46"/>
    <cellStyle name="40% - Accent3" xfId="47"/>
    <cellStyle name="40% - Accent4" xfId="48"/>
    <cellStyle name="40% - Accent5" xfId="49"/>
    <cellStyle name="40% - Accent6" xfId="50"/>
    <cellStyle name="40% - Ênfase1 2" xfId="51"/>
    <cellStyle name="40% - Ênfase1 2 2" xfId="52"/>
    <cellStyle name="40% - Ênfase1 2_05_Impactos_Demais PLs_2013_Dados CNJ de jul-12" xfId="53"/>
    <cellStyle name="40% - Ênfase1 3" xfId="54"/>
    <cellStyle name="40% - Ênfase1 4" xfId="55"/>
    <cellStyle name="40% - Ênfase2 2" xfId="56"/>
    <cellStyle name="40% - Ênfase2 2 2" xfId="57"/>
    <cellStyle name="40% - Ênfase2 2_05_Impactos_Demais PLs_2013_Dados CNJ de jul-12" xfId="58"/>
    <cellStyle name="40% - Ênfase2 3" xfId="59"/>
    <cellStyle name="40% - Ênfase2 4" xfId="60"/>
    <cellStyle name="40% - Ênfase3 2" xfId="61"/>
    <cellStyle name="40% - Ênfase3 2 2" xfId="62"/>
    <cellStyle name="40% - Ênfase3 2_05_Impactos_Demais PLs_2013_Dados CNJ de jul-12" xfId="63"/>
    <cellStyle name="40% - Ênfase3 3" xfId="64"/>
    <cellStyle name="40% - Ênfase3 4" xfId="65"/>
    <cellStyle name="40% - Ênfase4 2" xfId="66"/>
    <cellStyle name="40% - Ênfase4 2 2" xfId="67"/>
    <cellStyle name="40% - Ênfase4 2_05_Impactos_Demais PLs_2013_Dados CNJ de jul-12" xfId="68"/>
    <cellStyle name="40% - Ênfase4 3" xfId="69"/>
    <cellStyle name="40% - Ênfase4 4" xfId="70"/>
    <cellStyle name="40% - Ênfase5 2" xfId="71"/>
    <cellStyle name="40% - Ênfase5 2 2" xfId="72"/>
    <cellStyle name="40% - Ênfase5 2_05_Impactos_Demais PLs_2013_Dados CNJ de jul-12" xfId="73"/>
    <cellStyle name="40% - Ênfase5 3" xfId="74"/>
    <cellStyle name="40% - Ênfase5 4" xfId="75"/>
    <cellStyle name="40% - Ênfase6 2" xfId="76"/>
    <cellStyle name="40% - Ênfase6 2 2" xfId="77"/>
    <cellStyle name="40% - Ênfase6 2_05_Impactos_Demais PLs_2013_Dados CNJ de jul-12" xfId="78"/>
    <cellStyle name="40% - Ênfase6 3" xfId="79"/>
    <cellStyle name="40% - Ênfase6 4" xfId="80"/>
    <cellStyle name="60% - Accent1" xfId="81"/>
    <cellStyle name="60% - Accent2" xfId="82"/>
    <cellStyle name="60% - Accent3" xfId="83"/>
    <cellStyle name="60% - Accent4" xfId="84"/>
    <cellStyle name="60% - Accent5" xfId="85"/>
    <cellStyle name="60% - Accent6" xfId="86"/>
    <cellStyle name="60% - Ênfase1 2" xfId="87"/>
    <cellStyle name="60% - Ênfase1 2 2" xfId="88"/>
    <cellStyle name="60% - Ênfase1 2_05_Impactos_Demais PLs_2013_Dados CNJ de jul-12" xfId="89"/>
    <cellStyle name="60% - Ênfase1 3" xfId="90"/>
    <cellStyle name="60% - Ênfase1 4" xfId="91"/>
    <cellStyle name="60% - Ênfase2 2" xfId="92"/>
    <cellStyle name="60% - Ênfase2 2 2" xfId="93"/>
    <cellStyle name="60% - Ênfase2 2_05_Impactos_Demais PLs_2013_Dados CNJ de jul-12" xfId="94"/>
    <cellStyle name="60% - Ênfase2 3" xfId="95"/>
    <cellStyle name="60% - Ênfase2 4" xfId="96"/>
    <cellStyle name="60% - Ênfase3 2" xfId="97"/>
    <cellStyle name="60% - Ênfase3 2 2" xfId="98"/>
    <cellStyle name="60% - Ênfase3 2_05_Impactos_Demais PLs_2013_Dados CNJ de jul-12" xfId="99"/>
    <cellStyle name="60% - Ênfase3 3" xfId="100"/>
    <cellStyle name="60% - Ênfase3 4" xfId="101"/>
    <cellStyle name="60% - Ênfase4 2" xfId="102"/>
    <cellStyle name="60% - Ênfase4 2 2" xfId="103"/>
    <cellStyle name="60% - Ênfase4 2_05_Impactos_Demais PLs_2013_Dados CNJ de jul-12" xfId="104"/>
    <cellStyle name="60% - Ênfase4 3" xfId="105"/>
    <cellStyle name="60% - Ênfase4 4" xfId="106"/>
    <cellStyle name="60% - Ênfase5 2" xfId="107"/>
    <cellStyle name="60% - Ênfase5 2 2" xfId="108"/>
    <cellStyle name="60% - Ênfase5 2_05_Impactos_Demais PLs_2013_Dados CNJ de jul-12" xfId="109"/>
    <cellStyle name="60% - Ênfase5 3" xfId="110"/>
    <cellStyle name="60% - Ênfase5 4" xfId="111"/>
    <cellStyle name="60% - Ênfase6 2" xfId="112"/>
    <cellStyle name="60% - Ênfase6 2 2" xfId="113"/>
    <cellStyle name="60% - Ênfase6 2_05_Impactos_Demais PLs_2013_Dados CNJ de jul-12" xfId="114"/>
    <cellStyle name="60% - Ênfase6 3" xfId="115"/>
    <cellStyle name="60% - Ênfase6 4" xfId="116"/>
    <cellStyle name="Accent1" xfId="117"/>
    <cellStyle name="Accent2" xfId="118"/>
    <cellStyle name="Accent3" xfId="119"/>
    <cellStyle name="Accent4" xfId="120"/>
    <cellStyle name="Accent5" xfId="121"/>
    <cellStyle name="Accent6" xfId="122"/>
    <cellStyle name="b0let" xfId="123"/>
    <cellStyle name="Bad" xfId="124"/>
    <cellStyle name="Bol-Data" xfId="125"/>
    <cellStyle name="bolet" xfId="126"/>
    <cellStyle name="Boletim" xfId="127"/>
    <cellStyle name="Bom 2" xfId="128"/>
    <cellStyle name="Bom 2 2" xfId="129"/>
    <cellStyle name="Bom 2_05_Impactos_Demais PLs_2013_Dados CNJ de jul-12" xfId="130"/>
    <cellStyle name="Bom 3" xfId="131"/>
    <cellStyle name="Bom 4" xfId="132"/>
    <cellStyle name="Cabe‡alho 1" xfId="133"/>
    <cellStyle name="Cabe‡alho 2" xfId="134"/>
    <cellStyle name="Cabeçalho 1" xfId="135"/>
    <cellStyle name="Cabeçalho 2" xfId="136"/>
    <cellStyle name="Calculation" xfId="137"/>
    <cellStyle name="Cálculo 2" xfId="138"/>
    <cellStyle name="Cálculo 2 2" xfId="139"/>
    <cellStyle name="Cálculo 2_05_Impactos_Demais PLs_2013_Dados CNJ de jul-12" xfId="140"/>
    <cellStyle name="Cálculo 3" xfId="141"/>
    <cellStyle name="Cálculo 4" xfId="142"/>
    <cellStyle name="Capítulo" xfId="143"/>
    <cellStyle name="Célula de Verificação 2" xfId="144"/>
    <cellStyle name="Célula de Verificação 2 2" xfId="145"/>
    <cellStyle name="Célula de Verificação 2_05_Impactos_Demais PLs_2013_Dados CNJ de jul-12" xfId="146"/>
    <cellStyle name="Célula de Verificação 3" xfId="147"/>
    <cellStyle name="Célula de Verificação 4" xfId="148"/>
    <cellStyle name="Célula Vinculada 2" xfId="149"/>
    <cellStyle name="Célula Vinculada 2 2" xfId="150"/>
    <cellStyle name="Célula Vinculada 2_05_Impactos_Demais PLs_2013_Dados CNJ de jul-12" xfId="151"/>
    <cellStyle name="Célula Vinculada 3" xfId="152"/>
    <cellStyle name="Célula Vinculada 4" xfId="153"/>
    <cellStyle name="Check Cell" xfId="154"/>
    <cellStyle name="Comma" xfId="155"/>
    <cellStyle name="Comma [0]_Auxiliar" xfId="156"/>
    <cellStyle name="Comma 2" xfId="157"/>
    <cellStyle name="Comma 3" xfId="158"/>
    <cellStyle name="Comma_Agenda" xfId="159"/>
    <cellStyle name="Comma0" xfId="160"/>
    <cellStyle name="Currency [0]_Auxiliar" xfId="161"/>
    <cellStyle name="Currency_Auxiliar" xfId="162"/>
    <cellStyle name="Currency0" xfId="163"/>
    <cellStyle name="Data" xfId="164"/>
    <cellStyle name="Date" xfId="165"/>
    <cellStyle name="Decimal 0, derecha" xfId="166"/>
    <cellStyle name="Decimal 2, derecha" xfId="167"/>
    <cellStyle name="Ênfase1 2" xfId="168"/>
    <cellStyle name="Ênfase1 2 2" xfId="169"/>
    <cellStyle name="Ênfase1 2_05_Impactos_Demais PLs_2013_Dados CNJ de jul-12" xfId="170"/>
    <cellStyle name="Ênfase1 3" xfId="171"/>
    <cellStyle name="Ênfase1 4" xfId="172"/>
    <cellStyle name="Ênfase2 2" xfId="173"/>
    <cellStyle name="Ênfase2 2 2" xfId="174"/>
    <cellStyle name="Ênfase2 2_05_Impactos_Demais PLs_2013_Dados CNJ de jul-12" xfId="175"/>
    <cellStyle name="Ênfase2 3" xfId="176"/>
    <cellStyle name="Ênfase2 4" xfId="177"/>
    <cellStyle name="Ênfase3 2" xfId="178"/>
    <cellStyle name="Ênfase3 2 2" xfId="179"/>
    <cellStyle name="Ênfase3 2_05_Impactos_Demais PLs_2013_Dados CNJ de jul-12" xfId="180"/>
    <cellStyle name="Ênfase3 3" xfId="181"/>
    <cellStyle name="Ênfase3 4" xfId="182"/>
    <cellStyle name="Ênfase4 2" xfId="183"/>
    <cellStyle name="Ênfase4 2 2" xfId="184"/>
    <cellStyle name="Ênfase4 2_05_Impactos_Demais PLs_2013_Dados CNJ de jul-12" xfId="185"/>
    <cellStyle name="Ênfase4 3" xfId="186"/>
    <cellStyle name="Ênfase4 4" xfId="187"/>
    <cellStyle name="Ênfase5 2" xfId="188"/>
    <cellStyle name="Ênfase5 2 2" xfId="189"/>
    <cellStyle name="Ênfase5 2_05_Impactos_Demais PLs_2013_Dados CNJ de jul-12" xfId="190"/>
    <cellStyle name="Ênfase5 3" xfId="191"/>
    <cellStyle name="Ênfase5 4" xfId="192"/>
    <cellStyle name="Ênfase6 2" xfId="193"/>
    <cellStyle name="Ênfase6 2 2" xfId="194"/>
    <cellStyle name="Ênfase6 2_05_Impactos_Demais PLs_2013_Dados CNJ de jul-12" xfId="195"/>
    <cellStyle name="Ênfase6 3" xfId="196"/>
    <cellStyle name="Ênfase6 4" xfId="197"/>
    <cellStyle name="Entrada 2" xfId="198"/>
    <cellStyle name="Entrada 2 2" xfId="199"/>
    <cellStyle name="Entrada 2_00_ANEXO V 2015 - VERSÃO INICIAL PLOA_2015" xfId="200"/>
    <cellStyle name="Entrada 3" xfId="201"/>
    <cellStyle name="Entrada 4" xfId="202"/>
    <cellStyle name="Euro" xfId="203"/>
    <cellStyle name="Euro 2" xfId="204"/>
    <cellStyle name="Euro_00_ANEXO V 2015 - VERSÃO INICIAL PLOA_2015" xfId="205"/>
    <cellStyle name="Explanatory Text" xfId="206"/>
    <cellStyle name="Fim" xfId="207"/>
    <cellStyle name="Fixed" xfId="208"/>
    <cellStyle name="Fixo" xfId="209"/>
    <cellStyle name="Fonte" xfId="210"/>
    <cellStyle name="Good" xfId="211"/>
    <cellStyle name="Heading 1" xfId="212"/>
    <cellStyle name="Heading 2" xfId="213"/>
    <cellStyle name="Heading 3" xfId="214"/>
    <cellStyle name="Heading 4" xfId="215"/>
    <cellStyle name="Incorreto 2" xfId="216"/>
    <cellStyle name="Incorreto 2 2" xfId="217"/>
    <cellStyle name="Incorreto 2_05_Impactos_Demais PLs_2013_Dados CNJ de jul-12" xfId="218"/>
    <cellStyle name="Incorreto 3" xfId="219"/>
    <cellStyle name="Incorreto 4" xfId="220"/>
    <cellStyle name="Indefinido" xfId="221"/>
    <cellStyle name="Input" xfId="222"/>
    <cellStyle name="Jr_Normal" xfId="223"/>
    <cellStyle name="Leg_It_1" xfId="224"/>
    <cellStyle name="Linea horizontal" xfId="225"/>
    <cellStyle name="Linked Cell" xfId="226"/>
    <cellStyle name="Millares_deuhist99" xfId="227"/>
    <cellStyle name="Moeda 2" xfId="228"/>
    <cellStyle name="Moeda0" xfId="229"/>
    <cellStyle name="Neutra 2" xfId="230"/>
    <cellStyle name="Neutra 2 2" xfId="231"/>
    <cellStyle name="Neutra 2_05_Impactos_Demais PLs_2013_Dados CNJ de jul-12" xfId="232"/>
    <cellStyle name="Neutra 3" xfId="233"/>
    <cellStyle name="Neutra 4" xfId="234"/>
    <cellStyle name="Neutral" xfId="235"/>
    <cellStyle name="Normal" xfId="0" builtinId="0"/>
    <cellStyle name="Normal 10" xfId="6"/>
    <cellStyle name="Normal 11" xfId="236"/>
    <cellStyle name="Normal 12" xfId="237"/>
    <cellStyle name="Normal 13" xfId="238"/>
    <cellStyle name="Normal 14" xfId="239"/>
    <cellStyle name="Normal 15" xfId="240"/>
    <cellStyle name="Normal 16" xfId="241"/>
    <cellStyle name="Normal 17" xfId="242"/>
    <cellStyle name="Normal 2" xfId="243"/>
    <cellStyle name="Normal 2 2" xfId="244"/>
    <cellStyle name="Normal 2 3" xfId="245"/>
    <cellStyle name="Normal 2 3 2" xfId="246"/>
    <cellStyle name="Normal 2 3_00_Decisão Anexo V 2015_MEMORIAL_Oficial SOF" xfId="247"/>
    <cellStyle name="Normal 2 4" xfId="248"/>
    <cellStyle name="Normal 2 5" xfId="249"/>
    <cellStyle name="Normal 2 6" xfId="250"/>
    <cellStyle name="Normal 2 7" xfId="251"/>
    <cellStyle name="Normal 2 8" xfId="3"/>
    <cellStyle name="Normal 2_00_Decisão Anexo V 2015_MEMORIAL_Oficial SOF" xfId="252"/>
    <cellStyle name="Normal 3" xfId="253"/>
    <cellStyle name="Normal 3 2" xfId="254"/>
    <cellStyle name="Normal 3_05_Impactos_Demais PLs_2013_Dados CNJ de jul-12" xfId="255"/>
    <cellStyle name="Normal 4" xfId="256"/>
    <cellStyle name="Normal 5" xfId="257"/>
    <cellStyle name="Normal 6" xfId="258"/>
    <cellStyle name="Normal 7" xfId="259"/>
    <cellStyle name="Normal 8" xfId="260"/>
    <cellStyle name="Normal 9" xfId="261"/>
    <cellStyle name="Nota 2" xfId="262"/>
    <cellStyle name="Nota 2 2" xfId="263"/>
    <cellStyle name="Nota 2_00_Decisão Anexo V 2015_MEMORIAL_Oficial SOF" xfId="264"/>
    <cellStyle name="Nota 3" xfId="265"/>
    <cellStyle name="Nota 4" xfId="266"/>
    <cellStyle name="Note" xfId="267"/>
    <cellStyle name="Output" xfId="268"/>
    <cellStyle name="Percent_Agenda" xfId="269"/>
    <cellStyle name="Percentual" xfId="270"/>
    <cellStyle name="Ponto" xfId="271"/>
    <cellStyle name="Porcentagem 10" xfId="272"/>
    <cellStyle name="Porcentagem 11" xfId="2"/>
    <cellStyle name="Porcentagem 11 2" xfId="273"/>
    <cellStyle name="Porcentagem 12" xfId="8"/>
    <cellStyle name="Porcentagem 2" xfId="4"/>
    <cellStyle name="Porcentagem 2 2" xfId="274"/>
    <cellStyle name="Porcentagem 2 3" xfId="275"/>
    <cellStyle name="Porcentagem 2_FCDF 2014_2ª Versão" xfId="276"/>
    <cellStyle name="Porcentagem 3" xfId="277"/>
    <cellStyle name="Porcentagem 4" xfId="278"/>
    <cellStyle name="Porcentagem 5" xfId="279"/>
    <cellStyle name="Porcentagem 6" xfId="280"/>
    <cellStyle name="Porcentagem 7" xfId="281"/>
    <cellStyle name="Porcentagem 8" xfId="282"/>
    <cellStyle name="Porcentagem 9" xfId="283"/>
    <cellStyle name="rodape" xfId="284"/>
    <cellStyle name="Saída 2" xfId="285"/>
    <cellStyle name="Saída 2 2" xfId="286"/>
    <cellStyle name="Saída 2_05_Impactos_Demais PLs_2013_Dados CNJ de jul-12" xfId="287"/>
    <cellStyle name="Saída 3" xfId="288"/>
    <cellStyle name="Saída 4" xfId="289"/>
    <cellStyle name="Sep. milhar [0]" xfId="290"/>
    <cellStyle name="Sep. milhar [2]" xfId="291"/>
    <cellStyle name="Separador de m" xfId="292"/>
    <cellStyle name="Separador de milhares 10" xfId="293"/>
    <cellStyle name="Separador de milhares 2" xfId="294"/>
    <cellStyle name="Separador de milhares 2 2" xfId="295"/>
    <cellStyle name="Separador de milhares 2 2 3" xfId="296"/>
    <cellStyle name="Separador de milhares 2 2 6" xfId="297"/>
    <cellStyle name="Separador de milhares 2 2_00_Decisão Anexo V 2015_MEMORIAL_Oficial SOF" xfId="298"/>
    <cellStyle name="Separador de milhares 2 3" xfId="299"/>
    <cellStyle name="Separador de milhares 2 3 2" xfId="300"/>
    <cellStyle name="Separador de milhares 2 3 2 2" xfId="301"/>
    <cellStyle name="Separador de milhares 2 3 2 2 2" xfId="302"/>
    <cellStyle name="Separador de milhares 2 3 2 2_00_Decisão Anexo V 2015_MEMORIAL_Oficial SOF" xfId="303"/>
    <cellStyle name="Separador de milhares 2 3 2_00_Decisão Anexo V 2015_MEMORIAL_Oficial SOF" xfId="304"/>
    <cellStyle name="Separador de milhares 2 3 3" xfId="305"/>
    <cellStyle name="Separador de milhares 2 3_00_Decisão Anexo V 2015_MEMORIAL_Oficial SOF" xfId="306"/>
    <cellStyle name="Separador de milhares 2 4" xfId="307"/>
    <cellStyle name="Separador de milhares 2 5" xfId="308"/>
    <cellStyle name="Separador de milhares 2 5 2" xfId="309"/>
    <cellStyle name="Separador de milhares 2 5_00_Decisão Anexo V 2015_MEMORIAL_Oficial SOF" xfId="310"/>
    <cellStyle name="Separador de milhares 2_00_Decisão Anexo V 2015_MEMORIAL_Oficial SOF" xfId="311"/>
    <cellStyle name="Separador de milhares 3" xfId="312"/>
    <cellStyle name="Separador de milhares 3 2" xfId="313"/>
    <cellStyle name="Separador de milhares 3 3" xfId="314"/>
    <cellStyle name="Separador de milhares 3_00_Decisão Anexo V 2015_MEMORIAL_Oficial SOF" xfId="315"/>
    <cellStyle name="Separador de milhares 4" xfId="316"/>
    <cellStyle name="Separador de milhares 5" xfId="317"/>
    <cellStyle name="Separador de milhares 6" xfId="318"/>
    <cellStyle name="Separador de milhares 7" xfId="319"/>
    <cellStyle name="Separador de milhares 8" xfId="320"/>
    <cellStyle name="Separador de milhares 9" xfId="321"/>
    <cellStyle name="TableStyleLight1" xfId="322"/>
    <cellStyle name="TableStyleLight1 2" xfId="323"/>
    <cellStyle name="TableStyleLight1 3" xfId="324"/>
    <cellStyle name="TableStyleLight1 5" xfId="325"/>
    <cellStyle name="TableStyleLight1_00_Decisão Anexo V 2015_MEMORIAL_Oficial SOF" xfId="326"/>
    <cellStyle name="Texto de Aviso 2" xfId="327"/>
    <cellStyle name="Texto de Aviso 2 2" xfId="328"/>
    <cellStyle name="Texto de Aviso 2_05_Impactos_Demais PLs_2013_Dados CNJ de jul-12" xfId="329"/>
    <cellStyle name="Texto de Aviso 3" xfId="330"/>
    <cellStyle name="Texto de Aviso 4" xfId="331"/>
    <cellStyle name="Texto Explicativo 2" xfId="332"/>
    <cellStyle name="Texto Explicativo 2 2" xfId="333"/>
    <cellStyle name="Texto Explicativo 2_05_Impactos_Demais PLs_2013_Dados CNJ de jul-12" xfId="334"/>
    <cellStyle name="Texto Explicativo 3" xfId="335"/>
    <cellStyle name="Texto Explicativo 4" xfId="336"/>
    <cellStyle name="Texto, derecha" xfId="337"/>
    <cellStyle name="Texto, izquierda" xfId="338"/>
    <cellStyle name="Title" xfId="339"/>
    <cellStyle name="Titulo" xfId="340"/>
    <cellStyle name="Título 1 1" xfId="341"/>
    <cellStyle name="Título 1 2" xfId="342"/>
    <cellStyle name="Título 1 2 2" xfId="343"/>
    <cellStyle name="Título 1 2_05_Impactos_Demais PLs_2013_Dados CNJ de jul-12" xfId="344"/>
    <cellStyle name="Título 1 3" xfId="345"/>
    <cellStyle name="Título 1 4" xfId="346"/>
    <cellStyle name="Título 10" xfId="347"/>
    <cellStyle name="Título 11" xfId="348"/>
    <cellStyle name="Título 2 2" xfId="349"/>
    <cellStyle name="Título 2 2 2" xfId="350"/>
    <cellStyle name="Título 2 2_05_Impactos_Demais PLs_2013_Dados CNJ de jul-12" xfId="351"/>
    <cellStyle name="Título 2 3" xfId="352"/>
    <cellStyle name="Título 2 4" xfId="353"/>
    <cellStyle name="Título 3 2" xfId="354"/>
    <cellStyle name="Título 3 2 2" xfId="355"/>
    <cellStyle name="Título 3 2_05_Impactos_Demais PLs_2013_Dados CNJ de jul-12" xfId="356"/>
    <cellStyle name="Título 3 3" xfId="357"/>
    <cellStyle name="Título 3 4" xfId="358"/>
    <cellStyle name="Título 4 2" xfId="359"/>
    <cellStyle name="Título 4 2 2" xfId="360"/>
    <cellStyle name="Título 4 2_05_Impactos_Demais PLs_2013_Dados CNJ de jul-12" xfId="361"/>
    <cellStyle name="Título 4 3" xfId="362"/>
    <cellStyle name="Título 4 4" xfId="363"/>
    <cellStyle name="Título 5" xfId="364"/>
    <cellStyle name="Título 5 2" xfId="365"/>
    <cellStyle name="Título 5 3" xfId="366"/>
    <cellStyle name="Título 5_05_Impactos_Demais PLs_2013_Dados CNJ de jul-12" xfId="367"/>
    <cellStyle name="Título 6" xfId="368"/>
    <cellStyle name="Título 6 2" xfId="369"/>
    <cellStyle name="Título 6_34" xfId="370"/>
    <cellStyle name="Título 7" xfId="371"/>
    <cellStyle name="Título 8" xfId="372"/>
    <cellStyle name="Título 9" xfId="373"/>
    <cellStyle name="Titulo_00_Equalização ASMED_SOF" xfId="374"/>
    <cellStyle name="Titulo1" xfId="375"/>
    <cellStyle name="Titulo2" xfId="376"/>
    <cellStyle name="Total 2" xfId="377"/>
    <cellStyle name="Total 2 2" xfId="378"/>
    <cellStyle name="Total 2_05_Impactos_Demais PLs_2013_Dados CNJ de jul-12" xfId="379"/>
    <cellStyle name="Total 3" xfId="380"/>
    <cellStyle name="Total 4" xfId="381"/>
    <cellStyle name="V¡rgula" xfId="382"/>
    <cellStyle name="V¡rgula0" xfId="383"/>
    <cellStyle name="Vírgul - Estilo1" xfId="384"/>
    <cellStyle name="Vírgula" xfId="1" builtinId="3"/>
    <cellStyle name="Vírgula 2" xfId="5"/>
    <cellStyle name="Vírgula 2 2" xfId="385"/>
    <cellStyle name="Vírgula 3" xfId="386"/>
    <cellStyle name="Vírgula 4" xfId="387"/>
    <cellStyle name="Vírgula 5" xfId="388"/>
    <cellStyle name="Vírgula 6" xfId="7"/>
    <cellStyle name="Vírgula0" xfId="389"/>
    <cellStyle name="Warning Text" xfId="39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9/Relat&#243;rio%20Final%20-%20Publica&#231;&#245;es/Anexo%20II%20-%20Transparencia%20Mensal%202019%20-%20PRE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A10" t="str">
            <v>20201</v>
          </cell>
          <cell r="B10" t="str">
            <v>INSTIT.NAC.DE COLONIZ.E REF.AGRARIA - INCRA</v>
          </cell>
          <cell r="C10" t="str">
            <v>28</v>
          </cell>
          <cell r="D10" t="str">
            <v>846</v>
          </cell>
          <cell r="E10" t="str">
            <v>0901</v>
          </cell>
          <cell r="F10" t="str">
            <v>OPERACOES ESPECIAIS: CUMPRIMENTO DE SENTENCAS JUDICIAIS</v>
          </cell>
          <cell r="G10" t="str">
            <v>0005</v>
          </cell>
          <cell r="H10" t="str">
            <v>SENTENCAS JUDICIAIS TRANSITADAS EM JULGADO (PRECATORIOS)</v>
          </cell>
          <cell r="I10" t="str">
            <v>1</v>
          </cell>
          <cell r="J10" t="str">
            <v>0100</v>
          </cell>
          <cell r="K10" t="str">
            <v>RECURSOS ORDINARIOS</v>
          </cell>
          <cell r="L10" t="str">
            <v>5</v>
          </cell>
          <cell r="N10">
            <v>0</v>
          </cell>
        </row>
        <row r="11">
          <cell r="A11" t="str">
            <v>22201</v>
          </cell>
          <cell r="B11" t="str">
            <v>INST. NACIONAL DE COLONIZ. E REFORMA AGRARIA</v>
          </cell>
          <cell r="C11" t="str">
            <v>28</v>
          </cell>
          <cell r="D11" t="str">
            <v>846</v>
          </cell>
          <cell r="E11" t="str">
            <v>0901</v>
          </cell>
          <cell r="F11" t="str">
            <v>OPERACOES ESPECIAIS: CUMPRIMENTO DE SENTENCAS JUDICIAIS</v>
          </cell>
          <cell r="G11" t="str">
            <v>0005</v>
          </cell>
          <cell r="H11" t="str">
            <v>SENTENCAS JUDICIAIS TRANSITADAS EM JULGADO (PRECATORIOS)</v>
          </cell>
          <cell r="I11" t="str">
            <v>1</v>
          </cell>
          <cell r="J11" t="str">
            <v>0100</v>
          </cell>
          <cell r="K11" t="str">
            <v>RECURSOS ORDINARIOS</v>
          </cell>
          <cell r="L11" t="str">
            <v>5</v>
          </cell>
          <cell r="M11">
            <v>126900546.76000001</v>
          </cell>
          <cell r="N11">
            <v>128877693</v>
          </cell>
          <cell r="O11">
            <v>126900546.76000001</v>
          </cell>
          <cell r="P11">
            <v>126900546.76000001</v>
          </cell>
          <cell r="Q11">
            <v>126900546.76000001</v>
          </cell>
        </row>
        <row r="12">
          <cell r="A12" t="str">
            <v>22201</v>
          </cell>
          <cell r="B12" t="str">
            <v>INST. NACIONAL DE COLONIZ. E REFORMA AGRARIA</v>
          </cell>
          <cell r="C12" t="str">
            <v>28</v>
          </cell>
          <cell r="D12" t="str">
            <v>846</v>
          </cell>
          <cell r="E12" t="str">
            <v>0901</v>
          </cell>
          <cell r="F12" t="str">
            <v>OPERACOES ESPECIAIS: CUMPRIMENTO DE SENTENCAS JUDICIAIS</v>
          </cell>
          <cell r="G12" t="str">
            <v>0005</v>
          </cell>
          <cell r="H12" t="str">
            <v>SENTENCAS JUDICIAIS TRANSITADAS EM JULGADO (PRECATORIOS)</v>
          </cell>
          <cell r="I12" t="str">
            <v>1</v>
          </cell>
          <cell r="J12" t="str">
            <v>0100</v>
          </cell>
          <cell r="K12" t="str">
            <v>RECURSOS ORDINARIOS</v>
          </cell>
          <cell r="L12" t="str">
            <v>3</v>
          </cell>
          <cell r="M12">
            <v>2810708.44</v>
          </cell>
          <cell r="N12">
            <v>2856865</v>
          </cell>
          <cell r="O12">
            <v>2810708.44</v>
          </cell>
          <cell r="P12">
            <v>2810708.44</v>
          </cell>
          <cell r="Q12">
            <v>2810708.44</v>
          </cell>
        </row>
        <row r="13">
          <cell r="A13" t="str">
            <v>24204</v>
          </cell>
          <cell r="B13" t="str">
            <v>COMISSAO NACIONAL DE ENERGIA NUCLEAR - CNEN</v>
          </cell>
          <cell r="C13" t="str">
            <v>28</v>
          </cell>
          <cell r="D13" t="str">
            <v>846</v>
          </cell>
          <cell r="E13" t="str">
            <v>0901</v>
          </cell>
          <cell r="F13" t="str">
            <v>OPERACOES ESPECIAIS: CUMPRIMENTO DE SENTENCAS JUDICIAIS</v>
          </cell>
          <cell r="G13" t="str">
            <v>0005</v>
          </cell>
          <cell r="H13" t="str">
            <v>SENTENCAS JUDICIAIS TRANSITADAS EM JULGADO (PRECATORIOS)</v>
          </cell>
          <cell r="I13" t="str">
            <v>1</v>
          </cell>
          <cell r="J13" t="str">
            <v>0100</v>
          </cell>
          <cell r="K13" t="str">
            <v>RECURSOS ORDINARIOS</v>
          </cell>
          <cell r="L13" t="str">
            <v>1</v>
          </cell>
          <cell r="M13">
            <v>666995.46</v>
          </cell>
          <cell r="N13">
            <v>679096</v>
          </cell>
          <cell r="O13">
            <v>666995.46</v>
          </cell>
          <cell r="P13">
            <v>666995.46</v>
          </cell>
          <cell r="Q13">
            <v>666995.46</v>
          </cell>
        </row>
        <row r="14">
          <cell r="A14" t="str">
            <v>25201</v>
          </cell>
          <cell r="B14" t="str">
            <v>BANCO CENTRAL DO BRASIL</v>
          </cell>
          <cell r="C14" t="str">
            <v>28</v>
          </cell>
          <cell r="D14" t="str">
            <v>846</v>
          </cell>
          <cell r="E14" t="str">
            <v>0901</v>
          </cell>
          <cell r="F14" t="str">
            <v>OPERACOES ESPECIAIS: CUMPRIMENTO DE SENTENCAS JUDICIAIS</v>
          </cell>
          <cell r="G14" t="str">
            <v>0005</v>
          </cell>
          <cell r="H14" t="str">
            <v>SENTENCAS JUDICIAIS TRANSITADAS EM JULGADO (PRECATORIOS)</v>
          </cell>
          <cell r="I14" t="str">
            <v>1</v>
          </cell>
          <cell r="J14" t="str">
            <v>0100</v>
          </cell>
          <cell r="K14" t="str">
            <v>RECURSOS ORDINARIOS</v>
          </cell>
          <cell r="L14" t="str">
            <v>3</v>
          </cell>
          <cell r="M14">
            <v>2481488.67</v>
          </cell>
          <cell r="N14">
            <v>2826261</v>
          </cell>
          <cell r="O14">
            <v>2481488.67</v>
          </cell>
          <cell r="P14">
            <v>2481488.67</v>
          </cell>
          <cell r="Q14">
            <v>2481488.67</v>
          </cell>
        </row>
        <row r="15">
          <cell r="A15" t="str">
            <v>25299</v>
          </cell>
          <cell r="B15" t="str">
            <v>FUND JORGE DUPRAT FIGUEIREDO - SEG/MED TRAB.</v>
          </cell>
          <cell r="C15" t="str">
            <v>28</v>
          </cell>
          <cell r="D15" t="str">
            <v>846</v>
          </cell>
          <cell r="E15" t="str">
            <v>0901</v>
          </cell>
          <cell r="F15" t="str">
            <v>OPERACOES ESPECIAIS: CUMPRIMENTO DE SENTENCAS JUDICIAIS</v>
          </cell>
          <cell r="G15" t="str">
            <v>0005</v>
          </cell>
          <cell r="H15" t="str">
            <v>SENTENCAS JUDICIAIS TRANSITADAS EM JULGADO (PRECATORIOS)</v>
          </cell>
          <cell r="I15" t="str">
            <v>1</v>
          </cell>
          <cell r="J15" t="str">
            <v>0100</v>
          </cell>
          <cell r="K15" t="str">
            <v>RECURSOS ORDINARIOS</v>
          </cell>
          <cell r="L15" t="str">
            <v>1</v>
          </cell>
          <cell r="M15">
            <v>891549.49</v>
          </cell>
          <cell r="N15">
            <v>891724</v>
          </cell>
          <cell r="O15">
            <v>891549.49</v>
          </cell>
          <cell r="P15">
            <v>891549.49</v>
          </cell>
          <cell r="Q15">
            <v>891549.49</v>
          </cell>
        </row>
        <row r="16">
          <cell r="A16" t="str">
            <v>25303</v>
          </cell>
          <cell r="B16" t="str">
            <v>INSTITUTO NACIONAL DO SEGURO SOCIAL</v>
          </cell>
          <cell r="C16" t="str">
            <v>28</v>
          </cell>
          <cell r="D16" t="str">
            <v>846</v>
          </cell>
          <cell r="E16" t="str">
            <v>0901</v>
          </cell>
          <cell r="F16" t="str">
            <v>OPERACOES ESPECIAIS: CUMPRIMENTO DE SENTENCAS JUDICIAIS</v>
          </cell>
          <cell r="G16" t="str">
            <v>0005</v>
          </cell>
          <cell r="H16" t="str">
            <v>SENTENCAS JUDICIAIS TRANSITADAS EM JULGADO (PRECATORIOS)</v>
          </cell>
          <cell r="I16" t="str">
            <v>2</v>
          </cell>
          <cell r="J16" t="str">
            <v>0100</v>
          </cell>
          <cell r="K16" t="str">
            <v>RECURSOS ORDINARIOS</v>
          </cell>
          <cell r="L16" t="str">
            <v>3</v>
          </cell>
          <cell r="M16">
            <v>32127098.960000001</v>
          </cell>
          <cell r="N16">
            <v>33867543</v>
          </cell>
          <cell r="O16">
            <v>32127098.960000001</v>
          </cell>
          <cell r="P16">
            <v>32127098.960000001</v>
          </cell>
          <cell r="Q16">
            <v>32127098.960000001</v>
          </cell>
        </row>
        <row r="17">
          <cell r="A17" t="str">
            <v>25303</v>
          </cell>
          <cell r="B17" t="str">
            <v>INSTITUTO NACIONAL DO SEGURO SOCIAL</v>
          </cell>
          <cell r="C17" t="str">
            <v>28</v>
          </cell>
          <cell r="D17" t="str">
            <v>846</v>
          </cell>
          <cell r="E17" t="str">
            <v>0901</v>
          </cell>
          <cell r="F17" t="str">
            <v>OPERACOES ESPECIAIS: CUMPRIMENTO DE SENTENCAS JUDICIAIS</v>
          </cell>
          <cell r="G17" t="str">
            <v>0005</v>
          </cell>
          <cell r="H17" t="str">
            <v>SENTENCAS JUDICIAIS TRANSITADAS EM JULGADO (PRECATORIOS)</v>
          </cell>
          <cell r="I17" t="str">
            <v>2</v>
          </cell>
          <cell r="J17" t="str">
            <v>0100</v>
          </cell>
          <cell r="K17" t="str">
            <v>RECURSOS ORDINARIOS</v>
          </cell>
          <cell r="L17" t="str">
            <v>1</v>
          </cell>
          <cell r="M17">
            <v>27452238.77</v>
          </cell>
          <cell r="N17">
            <v>28131057</v>
          </cell>
          <cell r="O17">
            <v>27452238.77</v>
          </cell>
          <cell r="P17">
            <v>27452238.77</v>
          </cell>
          <cell r="Q17">
            <v>27452238.77</v>
          </cell>
        </row>
        <row r="18">
          <cell r="A18" t="str">
            <v>25917</v>
          </cell>
          <cell r="B18" t="str">
            <v>FUNDO DO REGIME GERAL DE PREVIDENCIA SOCIAL</v>
          </cell>
          <cell r="C18" t="str">
            <v>28</v>
          </cell>
          <cell r="D18" t="str">
            <v>846</v>
          </cell>
          <cell r="E18" t="str">
            <v>0901</v>
          </cell>
          <cell r="F18" t="str">
            <v>OPERACOES ESPECIAIS: CUMPRIMENTO DE SENTENCAS JUDICIAIS</v>
          </cell>
          <cell r="G18" t="str">
            <v>0005</v>
          </cell>
          <cell r="H18" t="str">
            <v>SENTENCAS JUDICIAIS TRANSITADAS EM JULGADO (PRECATORIOS)</v>
          </cell>
          <cell r="I18" t="str">
            <v>2</v>
          </cell>
          <cell r="J18" t="str">
            <v>0153</v>
          </cell>
          <cell r="K18" t="str">
            <v>CONTRIBUICAO P/FINANCIAM.DA SEGURIDADE SOCIAL</v>
          </cell>
          <cell r="L18" t="str">
            <v>3</v>
          </cell>
          <cell r="M18">
            <v>2068863695.27</v>
          </cell>
          <cell r="N18">
            <v>2115705199</v>
          </cell>
          <cell r="O18">
            <v>2068628244.9100001</v>
          </cell>
          <cell r="P18">
            <v>2068628244.9100001</v>
          </cell>
          <cell r="Q18">
            <v>2068628244.9100001</v>
          </cell>
        </row>
        <row r="19">
          <cell r="A19" t="str">
            <v>25917</v>
          </cell>
          <cell r="B19" t="str">
            <v>FUNDO DO REGIME GERAL DE PREVIDENCIA SOCIAL</v>
          </cell>
          <cell r="C19" t="str">
            <v>28</v>
          </cell>
          <cell r="D19" t="str">
            <v>846</v>
          </cell>
          <cell r="E19" t="str">
            <v>0901</v>
          </cell>
          <cell r="F19" t="str">
            <v>OPERACOES ESPECIAIS: CUMPRIMENTO DE SENTENCAS JUDICIAIS</v>
          </cell>
          <cell r="G19" t="str">
            <v>0625</v>
          </cell>
          <cell r="H19" t="str">
            <v>SENTENCAS JUDICIAIS TRANSITADAS EM JULGADO DE PEQUENO VALOR</v>
          </cell>
          <cell r="I19" t="str">
            <v>2</v>
          </cell>
          <cell r="J19" t="str">
            <v>0153</v>
          </cell>
          <cell r="K19" t="str">
            <v>CONTRIBUICAO P/FINANCIAM.DA SEGURIDADE SOCIAL</v>
          </cell>
          <cell r="L19" t="str">
            <v>3</v>
          </cell>
          <cell r="M19">
            <v>927498550</v>
          </cell>
          <cell r="N19">
            <v>0</v>
          </cell>
          <cell r="O19">
            <v>927024368.5</v>
          </cell>
          <cell r="P19">
            <v>927024368.5</v>
          </cell>
          <cell r="Q19">
            <v>927024368.5</v>
          </cell>
        </row>
        <row r="20">
          <cell r="A20" t="str">
            <v>26262</v>
          </cell>
          <cell r="B20" t="str">
            <v>UNIVERSIDADE FEDERAL DE SAO PAULO</v>
          </cell>
          <cell r="C20" t="str">
            <v>28</v>
          </cell>
          <cell r="D20" t="str">
            <v>846</v>
          </cell>
          <cell r="E20" t="str">
            <v>0901</v>
          </cell>
          <cell r="F20" t="str">
            <v>OPERACOES ESPECIAIS: CUMPRIMENTO DE SENTENCAS JUDICIAIS</v>
          </cell>
          <cell r="G20" t="str">
            <v>0005</v>
          </cell>
          <cell r="H20" t="str">
            <v>SENTENCAS JUDICIAIS TRANSITADAS EM JULGADO (PRECATORIOS)</v>
          </cell>
          <cell r="I20" t="str">
            <v>1</v>
          </cell>
          <cell r="J20" t="str">
            <v>8100</v>
          </cell>
          <cell r="K20" t="str">
            <v>RECURSOS ORDINARIOS</v>
          </cell>
          <cell r="L20" t="str">
            <v>5</v>
          </cell>
          <cell r="M20">
            <v>1451569.17</v>
          </cell>
          <cell r="N20">
            <v>1469966</v>
          </cell>
          <cell r="O20">
            <v>1451569.17</v>
          </cell>
          <cell r="P20">
            <v>1451569.17</v>
          </cell>
          <cell r="Q20">
            <v>1451569.17</v>
          </cell>
        </row>
        <row r="21">
          <cell r="A21" t="str">
            <v>26262</v>
          </cell>
          <cell r="B21" t="str">
            <v>UNIVERSIDADE FEDERAL DE SAO PAULO</v>
          </cell>
          <cell r="C21" t="str">
            <v>28</v>
          </cell>
          <cell r="D21" t="str">
            <v>846</v>
          </cell>
          <cell r="E21" t="str">
            <v>0901</v>
          </cell>
          <cell r="F21" t="str">
            <v>OPERACOES ESPECIAIS: CUMPRIMENTO DE SENTENCAS JUDICIAIS</v>
          </cell>
          <cell r="G21" t="str">
            <v>0005</v>
          </cell>
          <cell r="H21" t="str">
            <v>SENTENCAS JUDICIAIS TRANSITADAS EM JULGADO (PRECATORIOS)</v>
          </cell>
          <cell r="I21" t="str">
            <v>1</v>
          </cell>
          <cell r="J21" t="str">
            <v>8100</v>
          </cell>
          <cell r="K21" t="str">
            <v>RECURSOS ORDINARIOS</v>
          </cell>
          <cell r="L21" t="str">
            <v>3</v>
          </cell>
          <cell r="M21">
            <v>312689.96999999997</v>
          </cell>
          <cell r="N21">
            <v>318363</v>
          </cell>
          <cell r="O21">
            <v>312689.96999999997</v>
          </cell>
          <cell r="P21">
            <v>312689.96999999997</v>
          </cell>
          <cell r="Q21">
            <v>312689.96999999997</v>
          </cell>
        </row>
        <row r="22">
          <cell r="A22" t="str">
            <v>26262</v>
          </cell>
          <cell r="B22" t="str">
            <v>UNIVERSIDADE FEDERAL DE SAO PAULO</v>
          </cell>
          <cell r="C22" t="str">
            <v>28</v>
          </cell>
          <cell r="D22" t="str">
            <v>846</v>
          </cell>
          <cell r="E22" t="str">
            <v>0901</v>
          </cell>
          <cell r="F22" t="str">
            <v>OPERACOES ESPECIAIS: CUMPRIMENTO DE SENTENCAS JUDICIAIS</v>
          </cell>
          <cell r="G22" t="str">
            <v>0005</v>
          </cell>
          <cell r="H22" t="str">
            <v>SENTENCAS JUDICIAIS TRANSITADAS EM JULGADO (PRECATORIOS)</v>
          </cell>
          <cell r="I22" t="str">
            <v>1</v>
          </cell>
          <cell r="J22" t="str">
            <v>8100</v>
          </cell>
          <cell r="K22" t="str">
            <v>RECURSOS ORDINARIOS</v>
          </cell>
          <cell r="L22" t="str">
            <v>1</v>
          </cell>
          <cell r="M22">
            <v>5014418.7300000004</v>
          </cell>
          <cell r="N22">
            <v>5105394</v>
          </cell>
          <cell r="O22">
            <v>5014418.7300000004</v>
          </cell>
          <cell r="P22">
            <v>5014418.7300000004</v>
          </cell>
          <cell r="Q22">
            <v>5014418.7300000004</v>
          </cell>
        </row>
        <row r="23">
          <cell r="A23" t="str">
            <v>26280</v>
          </cell>
          <cell r="B23" t="str">
            <v>FUNDACAO UNIVERSIDADE FEDERAL DE SAO CARLOS</v>
          </cell>
          <cell r="C23" t="str">
            <v>28</v>
          </cell>
          <cell r="D23" t="str">
            <v>846</v>
          </cell>
          <cell r="E23" t="str">
            <v>0901</v>
          </cell>
          <cell r="F23" t="str">
            <v>OPERACOES ESPECIAIS: CUMPRIMENTO DE SENTENCAS JUDICIAIS</v>
          </cell>
          <cell r="G23" t="str">
            <v>0005</v>
          </cell>
          <cell r="H23" t="str">
            <v>SENTENCAS JUDICIAIS TRANSITADAS EM JULGADO (PRECATORIOS)</v>
          </cell>
          <cell r="I23" t="str">
            <v>1</v>
          </cell>
          <cell r="J23" t="str">
            <v>8100</v>
          </cell>
          <cell r="K23" t="str">
            <v>RECURSOS ORDINARIOS</v>
          </cell>
          <cell r="L23" t="str">
            <v>3</v>
          </cell>
          <cell r="M23">
            <v>71919.17</v>
          </cell>
          <cell r="N23">
            <v>73223</v>
          </cell>
          <cell r="O23">
            <v>71919.17</v>
          </cell>
          <cell r="P23">
            <v>71919.17</v>
          </cell>
          <cell r="Q23">
            <v>71919.17</v>
          </cell>
        </row>
        <row r="24">
          <cell r="A24" t="str">
            <v>26280</v>
          </cell>
          <cell r="B24" t="str">
            <v>FUNDACAO UNIVERSIDADE FEDERAL DE SAO CARLOS</v>
          </cell>
          <cell r="C24" t="str">
            <v>28</v>
          </cell>
          <cell r="D24" t="str">
            <v>846</v>
          </cell>
          <cell r="E24" t="str">
            <v>0901</v>
          </cell>
          <cell r="F24" t="str">
            <v>OPERACOES ESPECIAIS: CUMPRIMENTO DE SENTENCAS JUDICIAIS</v>
          </cell>
          <cell r="G24" t="str">
            <v>0005</v>
          </cell>
          <cell r="H24" t="str">
            <v>SENTENCAS JUDICIAIS TRANSITADAS EM JULGADO (PRECATORIOS)</v>
          </cell>
          <cell r="I24" t="str">
            <v>1</v>
          </cell>
          <cell r="J24" t="str">
            <v>8100</v>
          </cell>
          <cell r="K24" t="str">
            <v>RECURSOS ORDINARIOS</v>
          </cell>
          <cell r="L24" t="str">
            <v>1</v>
          </cell>
          <cell r="M24">
            <v>2892304.21</v>
          </cell>
          <cell r="N24">
            <v>2944778</v>
          </cell>
          <cell r="O24">
            <v>2892304.21</v>
          </cell>
          <cell r="P24">
            <v>2892304.21</v>
          </cell>
          <cell r="Q24">
            <v>2892304.21</v>
          </cell>
        </row>
        <row r="25">
          <cell r="A25" t="str">
            <v>26283</v>
          </cell>
          <cell r="B25" t="str">
            <v>FUNDACAO UNIVERSIDADE FED.DE MATO GROS.DO SUL</v>
          </cell>
          <cell r="C25" t="str">
            <v>28</v>
          </cell>
          <cell r="D25" t="str">
            <v>846</v>
          </cell>
          <cell r="E25" t="str">
            <v>0901</v>
          </cell>
          <cell r="F25" t="str">
            <v>OPERACOES ESPECIAIS: CUMPRIMENTO DE SENTENCAS JUDICIAIS</v>
          </cell>
          <cell r="G25" t="str">
            <v>0005</v>
          </cell>
          <cell r="H25" t="str">
            <v>SENTENCAS JUDICIAIS TRANSITADAS EM JULGADO (PRECATORIOS)</v>
          </cell>
          <cell r="I25" t="str">
            <v>1</v>
          </cell>
          <cell r="J25" t="str">
            <v>8100</v>
          </cell>
          <cell r="K25" t="str">
            <v>RECURSOS ORDINARIOS</v>
          </cell>
          <cell r="L25" t="str">
            <v>3</v>
          </cell>
          <cell r="M25">
            <v>967587.49</v>
          </cell>
          <cell r="N25">
            <v>1025618</v>
          </cell>
          <cell r="O25">
            <v>967587.49</v>
          </cell>
          <cell r="P25">
            <v>967587.49</v>
          </cell>
          <cell r="Q25">
            <v>967587.49</v>
          </cell>
        </row>
        <row r="26">
          <cell r="A26" t="str">
            <v>26283</v>
          </cell>
          <cell r="B26" t="str">
            <v>FUNDACAO UNIVERSIDADE FED.DE MATO GROS.DO SUL</v>
          </cell>
          <cell r="C26" t="str">
            <v>28</v>
          </cell>
          <cell r="D26" t="str">
            <v>846</v>
          </cell>
          <cell r="E26" t="str">
            <v>0901</v>
          </cell>
          <cell r="F26" t="str">
            <v>OPERACOES ESPECIAIS: CUMPRIMENTO DE SENTENCAS JUDICIAIS</v>
          </cell>
          <cell r="G26" t="str">
            <v>0005</v>
          </cell>
          <cell r="H26" t="str">
            <v>SENTENCAS JUDICIAIS TRANSITADAS EM JULGADO (PRECATORIOS)</v>
          </cell>
          <cell r="I26" t="str">
            <v>1</v>
          </cell>
          <cell r="J26" t="str">
            <v>8100</v>
          </cell>
          <cell r="K26" t="str">
            <v>RECURSOS ORDINARIOS</v>
          </cell>
          <cell r="L26" t="str">
            <v>1</v>
          </cell>
          <cell r="M26">
            <v>5304511.5199999996</v>
          </cell>
          <cell r="N26">
            <v>5400750</v>
          </cell>
          <cell r="O26">
            <v>5304511.5199999996</v>
          </cell>
          <cell r="P26">
            <v>5304511.5199999996</v>
          </cell>
          <cell r="Q26">
            <v>5304511.5199999996</v>
          </cell>
        </row>
        <row r="27">
          <cell r="A27" t="str">
            <v>26298</v>
          </cell>
          <cell r="B27" t="str">
            <v>FUNDO NACIONAL DE DESENVOLVIMENTO DA EDUCACAO</v>
          </cell>
          <cell r="C27" t="str">
            <v>28</v>
          </cell>
          <cell r="D27" t="str">
            <v>846</v>
          </cell>
          <cell r="E27" t="str">
            <v>0901</v>
          </cell>
          <cell r="F27" t="str">
            <v>OPERACOES ESPECIAIS: CUMPRIMENTO DE SENTENCAS JUDICIAIS</v>
          </cell>
          <cell r="G27" t="str">
            <v>0005</v>
          </cell>
          <cell r="H27" t="str">
            <v>SENTENCAS JUDICIAIS TRANSITADAS EM JULGADO (PRECATORIOS)</v>
          </cell>
          <cell r="I27" t="str">
            <v>1</v>
          </cell>
          <cell r="J27" t="str">
            <v>8100</v>
          </cell>
          <cell r="K27" t="str">
            <v>RECURSOS ORDINARIOS</v>
          </cell>
          <cell r="L27" t="str">
            <v>3</v>
          </cell>
          <cell r="M27">
            <v>1029624.93</v>
          </cell>
          <cell r="N27">
            <v>1045705</v>
          </cell>
          <cell r="O27">
            <v>1029624.93</v>
          </cell>
          <cell r="P27">
            <v>1029624.93</v>
          </cell>
          <cell r="Q27">
            <v>1029624.93</v>
          </cell>
        </row>
        <row r="28">
          <cell r="A28" t="str">
            <v>26352</v>
          </cell>
          <cell r="B28" t="str">
            <v>FUNDACAO UNIVERSIDADE FEDERAL DO ABC</v>
          </cell>
          <cell r="C28" t="str">
            <v>28</v>
          </cell>
          <cell r="D28" t="str">
            <v>846</v>
          </cell>
          <cell r="E28" t="str">
            <v>0901</v>
          </cell>
          <cell r="F28" t="str">
            <v>OPERACOES ESPECIAIS: CUMPRIMENTO DE SENTENCAS JUDICIAIS</v>
          </cell>
          <cell r="G28" t="str">
            <v>0005</v>
          </cell>
          <cell r="H28" t="str">
            <v>SENTENCAS JUDICIAIS TRANSITADAS EM JULGADO (PRECATORIOS)</v>
          </cell>
          <cell r="I28" t="str">
            <v>1</v>
          </cell>
          <cell r="J28" t="str">
            <v>8100</v>
          </cell>
          <cell r="K28" t="str">
            <v>RECURSOS ORDINARIOS</v>
          </cell>
          <cell r="L28" t="str">
            <v>1</v>
          </cell>
          <cell r="M28">
            <v>165323.13</v>
          </cell>
          <cell r="N28">
            <v>168322</v>
          </cell>
          <cell r="O28">
            <v>165323.13</v>
          </cell>
          <cell r="P28">
            <v>165323.13</v>
          </cell>
          <cell r="Q28">
            <v>165323.13</v>
          </cell>
        </row>
        <row r="29">
          <cell r="A29" t="str">
            <v>26439</v>
          </cell>
          <cell r="B29" t="str">
            <v>INST.FED.DE EDUC.,CIENC.E TEC.DE SAO PAULO</v>
          </cell>
          <cell r="C29" t="str">
            <v>28</v>
          </cell>
          <cell r="D29" t="str">
            <v>846</v>
          </cell>
          <cell r="E29" t="str">
            <v>0901</v>
          </cell>
          <cell r="F29" t="str">
            <v>OPERACOES ESPECIAIS: CUMPRIMENTO DE SENTENCAS JUDICIAIS</v>
          </cell>
          <cell r="G29" t="str">
            <v>0005</v>
          </cell>
          <cell r="H29" t="str">
            <v>SENTENCAS JUDICIAIS TRANSITADAS EM JULGADO (PRECATORIOS)</v>
          </cell>
          <cell r="I29" t="str">
            <v>1</v>
          </cell>
          <cell r="J29" t="str">
            <v>8100</v>
          </cell>
          <cell r="K29" t="str">
            <v>RECURSOS ORDINARIOS</v>
          </cell>
          <cell r="L29" t="str">
            <v>1</v>
          </cell>
          <cell r="M29">
            <v>157888.17000000001</v>
          </cell>
          <cell r="N29">
            <v>160752</v>
          </cell>
          <cell r="O29">
            <v>157888.17000000001</v>
          </cell>
          <cell r="P29">
            <v>157888.17000000001</v>
          </cell>
          <cell r="Q29">
            <v>157888.17000000001</v>
          </cell>
        </row>
        <row r="30">
          <cell r="A30" t="str">
            <v>30202</v>
          </cell>
          <cell r="B30" t="str">
            <v>FUNDACAO NACIONAL DO INDIO</v>
          </cell>
          <cell r="C30" t="str">
            <v>28</v>
          </cell>
          <cell r="D30" t="str">
            <v>846</v>
          </cell>
          <cell r="E30" t="str">
            <v>0901</v>
          </cell>
          <cell r="F30" t="str">
            <v>OPERACOES ESPECIAIS: CUMPRIMENTO DE SENTENCAS JUDICIAIS</v>
          </cell>
          <cell r="G30" t="str">
            <v>0005</v>
          </cell>
          <cell r="H30" t="str">
            <v>SENTENCAS JUDICIAIS TRANSITADAS EM JULGADO (PRECATORIOS)</v>
          </cell>
          <cell r="I30" t="str">
            <v>1</v>
          </cell>
          <cell r="J30" t="str">
            <v>0100</v>
          </cell>
          <cell r="K30" t="str">
            <v>RECURSOS ORDINARIOS</v>
          </cell>
          <cell r="L30" t="str">
            <v>3</v>
          </cell>
          <cell r="N30">
            <v>0</v>
          </cell>
        </row>
        <row r="31">
          <cell r="A31" t="str">
            <v>32265</v>
          </cell>
          <cell r="B31" t="str">
            <v>AGENCIA NACIONAL DO PETROLEO - ANP</v>
          </cell>
          <cell r="C31" t="str">
            <v>28</v>
          </cell>
          <cell r="D31" t="str">
            <v>846</v>
          </cell>
          <cell r="E31" t="str">
            <v>0901</v>
          </cell>
          <cell r="F31" t="str">
            <v>OPERACOES ESPECIAIS: CUMPRIMENTO DE SENTENCAS JUDICIAIS</v>
          </cell>
          <cell r="G31" t="str">
            <v>0005</v>
          </cell>
          <cell r="H31" t="str">
            <v>SENTENCAS JUDICIAIS TRANSITADAS EM JULGADO (PRECATORIOS)</v>
          </cell>
          <cell r="I31" t="str">
            <v>1</v>
          </cell>
          <cell r="J31" t="str">
            <v>0100</v>
          </cell>
          <cell r="K31" t="str">
            <v>RECURSOS ORDINARIOS</v>
          </cell>
          <cell r="L31" t="str">
            <v>3</v>
          </cell>
          <cell r="M31">
            <v>1834180.91</v>
          </cell>
          <cell r="N31">
            <v>1858845</v>
          </cell>
          <cell r="O31">
            <v>1834180.91</v>
          </cell>
          <cell r="P31">
            <v>1834180.91</v>
          </cell>
          <cell r="Q31">
            <v>1834180.91</v>
          </cell>
        </row>
        <row r="32">
          <cell r="A32" t="str">
            <v>32265</v>
          </cell>
          <cell r="B32" t="str">
            <v>AGENCIA NACIONAL DO PETROLEO - ANP</v>
          </cell>
          <cell r="C32" t="str">
            <v>28</v>
          </cell>
          <cell r="D32" t="str">
            <v>846</v>
          </cell>
          <cell r="E32" t="str">
            <v>0901</v>
          </cell>
          <cell r="F32" t="str">
            <v>OPERACOES ESPECIAIS: CUMPRIMENTO DE SENTENCAS JUDICIAIS</v>
          </cell>
          <cell r="G32" t="str">
            <v>0005</v>
          </cell>
          <cell r="H32" t="str">
            <v>SENTENCAS JUDICIAIS TRANSITADAS EM JULGADO (PRECATORIOS)</v>
          </cell>
          <cell r="I32" t="str">
            <v>1</v>
          </cell>
          <cell r="J32" t="str">
            <v>0100</v>
          </cell>
          <cell r="K32" t="str">
            <v>RECURSOS ORDINARIOS</v>
          </cell>
          <cell r="L32" t="str">
            <v>1</v>
          </cell>
          <cell r="N32">
            <v>0</v>
          </cell>
        </row>
        <row r="33">
          <cell r="A33" t="str">
            <v>36211</v>
          </cell>
          <cell r="B33" t="str">
            <v>FUNDACAO NACIONAL DE SAUDE</v>
          </cell>
          <cell r="C33" t="str">
            <v>28</v>
          </cell>
          <cell r="D33" t="str">
            <v>846</v>
          </cell>
          <cell r="E33" t="str">
            <v>0901</v>
          </cell>
          <cell r="F33" t="str">
            <v>OPERACOES ESPECIAIS: CUMPRIMENTO DE SENTENCAS JUDICIAIS</v>
          </cell>
          <cell r="G33" t="str">
            <v>0005</v>
          </cell>
          <cell r="H33" t="str">
            <v>SENTENCAS JUDICIAIS TRANSITADAS EM JULGADO (PRECATORIOS)</v>
          </cell>
          <cell r="I33" t="str">
            <v>2</v>
          </cell>
          <cell r="J33" t="str">
            <v>6100</v>
          </cell>
          <cell r="K33" t="str">
            <v>RECURSOS ORDINARIOS</v>
          </cell>
          <cell r="L33" t="str">
            <v>3</v>
          </cell>
          <cell r="M33">
            <v>622078.55000000005</v>
          </cell>
          <cell r="N33">
            <v>630633</v>
          </cell>
          <cell r="O33">
            <v>622078.55000000005</v>
          </cell>
          <cell r="P33">
            <v>622078.55000000005</v>
          </cell>
          <cell r="Q33">
            <v>622078.55000000005</v>
          </cell>
        </row>
        <row r="34">
          <cell r="A34" t="str">
            <v>36211</v>
          </cell>
          <cell r="B34" t="str">
            <v>FUNDACAO NACIONAL DE SAUDE</v>
          </cell>
          <cell r="C34" t="str">
            <v>28</v>
          </cell>
          <cell r="D34" t="str">
            <v>846</v>
          </cell>
          <cell r="E34" t="str">
            <v>0901</v>
          </cell>
          <cell r="F34" t="str">
            <v>OPERACOES ESPECIAIS: CUMPRIMENTO DE SENTENCAS JUDICIAIS</v>
          </cell>
          <cell r="G34" t="str">
            <v>0005</v>
          </cell>
          <cell r="H34" t="str">
            <v>SENTENCAS JUDICIAIS TRANSITADAS EM JULGADO (PRECATORIOS)</v>
          </cell>
          <cell r="I34" t="str">
            <v>2</v>
          </cell>
          <cell r="J34" t="str">
            <v>6100</v>
          </cell>
          <cell r="K34" t="str">
            <v>RECURSOS ORDINARIOS</v>
          </cell>
          <cell r="L34" t="str">
            <v>1</v>
          </cell>
          <cell r="M34">
            <v>800162.31</v>
          </cell>
          <cell r="N34">
            <v>814679</v>
          </cell>
          <cell r="O34">
            <v>800162.31</v>
          </cell>
          <cell r="P34">
            <v>800162.31</v>
          </cell>
          <cell r="Q34">
            <v>800162.31</v>
          </cell>
        </row>
        <row r="35">
          <cell r="A35" t="str">
            <v>36212</v>
          </cell>
          <cell r="B35" t="str">
            <v>AGENCIA NACIONAL DE VIGILANCIA SANITARIA</v>
          </cell>
          <cell r="C35" t="str">
            <v>28</v>
          </cell>
          <cell r="D35" t="str">
            <v>846</v>
          </cell>
          <cell r="E35" t="str">
            <v>0901</v>
          </cell>
          <cell r="F35" t="str">
            <v>OPERACOES ESPECIAIS: CUMPRIMENTO DE SENTENCAS JUDICIAIS</v>
          </cell>
          <cell r="G35" t="str">
            <v>0005</v>
          </cell>
          <cell r="H35" t="str">
            <v>SENTENCAS JUDICIAIS TRANSITADAS EM JULGADO (PRECATORIOS)</v>
          </cell>
          <cell r="I35" t="str">
            <v>2</v>
          </cell>
          <cell r="J35" t="str">
            <v>6100</v>
          </cell>
          <cell r="K35" t="str">
            <v>RECURSOS ORDINARIOS</v>
          </cell>
          <cell r="L35" t="str">
            <v>1</v>
          </cell>
          <cell r="M35">
            <v>290478.18</v>
          </cell>
          <cell r="N35">
            <v>295748</v>
          </cell>
          <cell r="O35">
            <v>290478.18</v>
          </cell>
          <cell r="P35">
            <v>290478.18</v>
          </cell>
          <cell r="Q35">
            <v>290478.18</v>
          </cell>
        </row>
        <row r="36">
          <cell r="A36" t="str">
            <v>39252</v>
          </cell>
          <cell r="B36" t="str">
            <v>DEPTO.NAC.DE INFRA±ESTRUT.DE TRANSPORTES-DNIT</v>
          </cell>
          <cell r="C36" t="str">
            <v>28</v>
          </cell>
          <cell r="D36" t="str">
            <v>846</v>
          </cell>
          <cell r="E36" t="str">
            <v>0901</v>
          </cell>
          <cell r="F36" t="str">
            <v>OPERACOES ESPECIAIS: CUMPRIMENTO DE SENTENCAS JUDICIAIS</v>
          </cell>
          <cell r="G36" t="str">
            <v>0005</v>
          </cell>
          <cell r="H36" t="str">
            <v>SENTENCAS JUDICIAIS TRANSITADAS EM JULGADO (PRECATORIOS)</v>
          </cell>
          <cell r="I36" t="str">
            <v>1</v>
          </cell>
          <cell r="J36" t="str">
            <v>0100</v>
          </cell>
          <cell r="K36" t="str">
            <v>RECURSOS ORDINARIOS</v>
          </cell>
          <cell r="L36" t="str">
            <v>3</v>
          </cell>
          <cell r="M36">
            <v>1847050.32</v>
          </cell>
          <cell r="N36">
            <v>1871329</v>
          </cell>
          <cell r="O36">
            <v>1847050.32</v>
          </cell>
          <cell r="P36">
            <v>1847050.32</v>
          </cell>
          <cell r="Q36">
            <v>1847050.32</v>
          </cell>
        </row>
        <row r="37">
          <cell r="A37" t="str">
            <v>39252</v>
          </cell>
          <cell r="B37" t="str">
            <v>DEPTO.NAC.DE INFRA±ESTRUT.DE TRANSPORTES-DNIT</v>
          </cell>
          <cell r="C37" t="str">
            <v>28</v>
          </cell>
          <cell r="D37" t="str">
            <v>846</v>
          </cell>
          <cell r="E37" t="str">
            <v>0901</v>
          </cell>
          <cell r="F37" t="str">
            <v>OPERACOES ESPECIAIS: CUMPRIMENTO DE SENTENCAS JUDICIAIS</v>
          </cell>
          <cell r="G37" t="str">
            <v>0005</v>
          </cell>
          <cell r="H37" t="str">
            <v>SENTENCAS JUDICIAIS TRANSITADAS EM JULGADO (PRECATORIOS)</v>
          </cell>
          <cell r="I37" t="str">
            <v>1</v>
          </cell>
          <cell r="J37" t="str">
            <v>0100</v>
          </cell>
          <cell r="K37" t="str">
            <v>RECURSOS ORDINARIOS</v>
          </cell>
          <cell r="L37" t="str">
            <v>1</v>
          </cell>
          <cell r="N37">
            <v>0</v>
          </cell>
        </row>
        <row r="38">
          <cell r="A38" t="str">
            <v>40203</v>
          </cell>
          <cell r="B38" t="str">
            <v>FUNDACAO JORGE DUPRAT FIG.DE SEG.MED.TRABALHO</v>
          </cell>
          <cell r="C38" t="str">
            <v>28</v>
          </cell>
          <cell r="D38" t="str">
            <v>846</v>
          </cell>
          <cell r="E38" t="str">
            <v>0901</v>
          </cell>
          <cell r="F38" t="str">
            <v>OPERACOES ESPECIAIS: CUMPRIMENTO DE SENTENCAS JUDICIAIS</v>
          </cell>
          <cell r="G38" t="str">
            <v>0005</v>
          </cell>
          <cell r="H38" t="str">
            <v>SENTENCAS JUDICIAIS TRANSITADAS EM JULGADO (PRECATORIOS)</v>
          </cell>
          <cell r="I38" t="str">
            <v>1</v>
          </cell>
          <cell r="J38" t="str">
            <v>0100</v>
          </cell>
          <cell r="K38" t="str">
            <v>RECURSOS ORDINARIOS</v>
          </cell>
          <cell r="L38" t="str">
            <v>1</v>
          </cell>
          <cell r="N38">
            <v>0</v>
          </cell>
        </row>
        <row r="39">
          <cell r="A39" t="str">
            <v>44201</v>
          </cell>
          <cell r="B39" t="str">
            <v>INST.BRAS.DO MEIO AMB.E REC.NAT.RENOVAVEIS</v>
          </cell>
          <cell r="C39" t="str">
            <v>28</v>
          </cell>
          <cell r="D39" t="str">
            <v>846</v>
          </cell>
          <cell r="E39" t="str">
            <v>0901</v>
          </cell>
          <cell r="F39" t="str">
            <v>OPERACOES ESPECIAIS: CUMPRIMENTO DE SENTENCAS JUDICIAIS</v>
          </cell>
          <cell r="G39" t="str">
            <v>0005</v>
          </cell>
          <cell r="H39" t="str">
            <v>SENTENCAS JUDICIAIS TRANSITADAS EM JULGADO (PRECATORIOS)</v>
          </cell>
          <cell r="I39" t="str">
            <v>1</v>
          </cell>
          <cell r="J39" t="str">
            <v>0100</v>
          </cell>
          <cell r="K39" t="str">
            <v>RECURSOS ORDINARIOS</v>
          </cell>
          <cell r="L39" t="str">
            <v>1</v>
          </cell>
          <cell r="M39">
            <v>282108.90000000002</v>
          </cell>
          <cell r="N39">
            <v>287227</v>
          </cell>
          <cell r="O39">
            <v>282108.90000000002</v>
          </cell>
          <cell r="P39">
            <v>282108.90000000002</v>
          </cell>
          <cell r="Q39">
            <v>282108.90000000002</v>
          </cell>
        </row>
        <row r="40">
          <cell r="A40" t="str">
            <v>52221</v>
          </cell>
          <cell r="B40" t="str">
            <v>INDUSTRIA DE MATERIAL BELICO DO BRASIL-IMBEL</v>
          </cell>
          <cell r="C40" t="str">
            <v>28</v>
          </cell>
          <cell r="D40" t="str">
            <v>846</v>
          </cell>
          <cell r="E40" t="str">
            <v>0901</v>
          </cell>
          <cell r="F40" t="str">
            <v>OPERACOES ESPECIAIS: CUMPRIMENTO DE SENTENCAS JUDICIAIS</v>
          </cell>
          <cell r="G40" t="str">
            <v>0005</v>
          </cell>
          <cell r="H40" t="str">
            <v>SENTENCAS JUDICIAIS TRANSITADAS EM JULGADO (PRECATORIOS)</v>
          </cell>
          <cell r="I40" t="str">
            <v>1</v>
          </cell>
          <cell r="J40" t="str">
            <v>0100</v>
          </cell>
          <cell r="K40" t="str">
            <v>RECURSOS ORDINARIOS</v>
          </cell>
          <cell r="L40" t="str">
            <v>3</v>
          </cell>
          <cell r="M40">
            <v>2537388.16</v>
          </cell>
          <cell r="N40">
            <v>2583423</v>
          </cell>
          <cell r="O40">
            <v>2537388.16</v>
          </cell>
          <cell r="P40">
            <v>2537388.16</v>
          </cell>
          <cell r="Q40">
            <v>2537388.16</v>
          </cell>
        </row>
        <row r="41">
          <cell r="A41" t="str">
            <v>55201</v>
          </cell>
          <cell r="B41" t="str">
            <v>INSTITUTO NACIONAL DO SEGURO SOCIAL - INSS</v>
          </cell>
          <cell r="C41" t="str">
            <v>28</v>
          </cell>
          <cell r="D41" t="str">
            <v>846</v>
          </cell>
          <cell r="E41" t="str">
            <v>0901</v>
          </cell>
          <cell r="F41" t="str">
            <v>OPERACOES ESPECIAIS: CUMPRIMENTO DE SENTENCAS JUDICIAIS</v>
          </cell>
          <cell r="G41" t="str">
            <v>0005</v>
          </cell>
          <cell r="H41" t="str">
            <v>SENTENCAS JUDICIAIS TRANSITADAS EM JULGADO (PRECATORIOS)</v>
          </cell>
          <cell r="I41" t="str">
            <v>2</v>
          </cell>
          <cell r="J41" t="str">
            <v>0100</v>
          </cell>
          <cell r="K41" t="str">
            <v>RECURSOS ORDINARIOS</v>
          </cell>
          <cell r="L41" t="str">
            <v>1</v>
          </cell>
          <cell r="N41">
            <v>0</v>
          </cell>
        </row>
        <row r="42">
          <cell r="A42" t="str">
            <v>55901</v>
          </cell>
          <cell r="B42" t="str">
            <v>FUNDO NACIONAL DE ASSISTENCIA SOCIAL</v>
          </cell>
          <cell r="C42" t="str">
            <v>28</v>
          </cell>
          <cell r="D42" t="str">
            <v>846</v>
          </cell>
          <cell r="E42" t="str">
            <v>0901</v>
          </cell>
          <cell r="F42" t="str">
            <v>OPERACOES ESPECIAIS: CUMPRIMENTO DE SENTENCAS JUDICIAIS</v>
          </cell>
          <cell r="G42" t="str">
            <v>0005</v>
          </cell>
          <cell r="H42" t="str">
            <v>SENTENCAS JUDICIAIS TRANSITADAS EM JULGADO (PRECATORIOS)</v>
          </cell>
          <cell r="I42" t="str">
            <v>2</v>
          </cell>
          <cell r="J42" t="str">
            <v>0100</v>
          </cell>
          <cell r="K42" t="str">
            <v>RECURSOS ORDINARIOS</v>
          </cell>
          <cell r="L42" t="str">
            <v>3</v>
          </cell>
          <cell r="M42">
            <v>39234134.619999997</v>
          </cell>
          <cell r="N42">
            <v>40147905</v>
          </cell>
          <cell r="O42">
            <v>39234134.619999997</v>
          </cell>
          <cell r="P42">
            <v>39234134.619999997</v>
          </cell>
          <cell r="Q42">
            <v>39234134.619999997</v>
          </cell>
        </row>
        <row r="43">
          <cell r="A43" t="str">
            <v>55901</v>
          </cell>
          <cell r="B43" t="str">
            <v>FUNDO NACIONAL DE ASSISTENCIA SOCIAL</v>
          </cell>
          <cell r="C43" t="str">
            <v>28</v>
          </cell>
          <cell r="D43" t="str">
            <v>846</v>
          </cell>
          <cell r="E43" t="str">
            <v>0901</v>
          </cell>
          <cell r="F43" t="str">
            <v>OPERACOES ESPECIAIS: CUMPRIMENTO DE SENTENCAS JUDICIAIS</v>
          </cell>
          <cell r="G43" t="str">
            <v>0625</v>
          </cell>
          <cell r="H43" t="str">
            <v>SENTENCAS JUDICIAIS TRANSITADAS EM JULGADO DE PEQUENO VALOR</v>
          </cell>
          <cell r="I43" t="str">
            <v>2</v>
          </cell>
          <cell r="J43" t="str">
            <v>0100</v>
          </cell>
          <cell r="K43" t="str">
            <v>RECURSOS ORDINARIOS</v>
          </cell>
          <cell r="L43" t="str">
            <v>3</v>
          </cell>
          <cell r="M43">
            <v>88639522</v>
          </cell>
          <cell r="N43">
            <v>0</v>
          </cell>
          <cell r="O43">
            <v>88563220.129999995</v>
          </cell>
          <cell r="P43">
            <v>88563220.129999995</v>
          </cell>
          <cell r="Q43">
            <v>88563220.129999995</v>
          </cell>
        </row>
        <row r="44">
          <cell r="A44" t="str">
            <v>55902</v>
          </cell>
          <cell r="B44" t="str">
            <v>FUNDO DO REGIME GERAL DA PREVID.SOCIAL-FRGPS</v>
          </cell>
          <cell r="C44" t="str">
            <v>28</v>
          </cell>
          <cell r="D44" t="str">
            <v>846</v>
          </cell>
          <cell r="E44" t="str">
            <v>0901</v>
          </cell>
          <cell r="F44" t="str">
            <v>OPERACOES ESPECIAIS: CUMPRIMENTO DE SENTENCAS JUDICIAIS</v>
          </cell>
          <cell r="G44" t="str">
            <v>0005</v>
          </cell>
          <cell r="H44" t="str">
            <v>SENTENCAS JUDICIAIS TRANSITADAS EM JULGADO (PRECATORIOS)</v>
          </cell>
          <cell r="I44" t="str">
            <v>2</v>
          </cell>
          <cell r="J44" t="str">
            <v>0153</v>
          </cell>
          <cell r="K44" t="str">
            <v>CONTRIBUICAO P/FINANCIAM.DA SEGURIDADE SOCIAL</v>
          </cell>
          <cell r="L44" t="str">
            <v>3</v>
          </cell>
          <cell r="N44">
            <v>0</v>
          </cell>
        </row>
        <row r="45">
          <cell r="A45" t="str">
            <v>55902</v>
          </cell>
          <cell r="B45" t="str">
            <v>FUNDO DO REGIME GERAL DA PREVID.SOCIAL-FRGPS</v>
          </cell>
          <cell r="C45" t="str">
            <v>28</v>
          </cell>
          <cell r="D45" t="str">
            <v>846</v>
          </cell>
          <cell r="E45" t="str">
            <v>0901</v>
          </cell>
          <cell r="F45" t="str">
            <v>OPERACOES ESPECIAIS: CUMPRIMENTO DE SENTENCAS JUDICIAIS</v>
          </cell>
          <cell r="G45" t="str">
            <v>0625</v>
          </cell>
          <cell r="H45" t="str">
            <v>SENTENCAS JUDICIAIS TRANSITADAS EM JULGADO DE PEQUENO VALOR</v>
          </cell>
          <cell r="I45" t="str">
            <v>2</v>
          </cell>
          <cell r="J45" t="str">
            <v>0153</v>
          </cell>
          <cell r="K45" t="str">
            <v>CONTRIBUICAO P/FINANCIAM.DA SEGURIDADE SOCIAL</v>
          </cell>
          <cell r="L45" t="str">
            <v>3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 t="str">
            <v>71103</v>
          </cell>
          <cell r="B46" t="str">
            <v>ENCARGOS FINANC.DA UNIAO-SENTENCAS JUDICIAIS</v>
          </cell>
          <cell r="C46" t="str">
            <v>28</v>
          </cell>
          <cell r="D46" t="str">
            <v>846</v>
          </cell>
          <cell r="E46" t="str">
            <v>0901</v>
          </cell>
          <cell r="F46" t="str">
            <v>OPERACOES ESPECIAIS: CUMPRIMENTO DE SENTENCAS JUDICIAIS</v>
          </cell>
          <cell r="G46" t="str">
            <v>0005</v>
          </cell>
          <cell r="H46" t="str">
            <v>SENTENCAS JUDICIAIS TRANSITADAS EM JULGADO (PRECATORIOS)</v>
          </cell>
          <cell r="I46" t="str">
            <v>1</v>
          </cell>
          <cell r="J46" t="str">
            <v>0100</v>
          </cell>
          <cell r="K46" t="str">
            <v>RECURSOS ORDINARIOS</v>
          </cell>
          <cell r="L46" t="str">
            <v>5</v>
          </cell>
          <cell r="M46">
            <v>560375087.08000004</v>
          </cell>
          <cell r="N46">
            <v>566246268</v>
          </cell>
          <cell r="O46">
            <v>560375087.08000004</v>
          </cell>
          <cell r="P46">
            <v>560375087.08000004</v>
          </cell>
          <cell r="Q46">
            <v>560375087.08000004</v>
          </cell>
        </row>
        <row r="47">
          <cell r="A47" t="str">
            <v>71103</v>
          </cell>
          <cell r="B47" t="str">
            <v>ENCARGOS FINANC.DA UNIAO-SENTENCAS JUDICIAIS</v>
          </cell>
          <cell r="C47" t="str">
            <v>28</v>
          </cell>
          <cell r="D47" t="str">
            <v>846</v>
          </cell>
          <cell r="E47" t="str">
            <v>0901</v>
          </cell>
          <cell r="F47" t="str">
            <v>OPERACOES ESPECIAIS: CUMPRIMENTO DE SENTENCAS JUDICIAIS</v>
          </cell>
          <cell r="G47" t="str">
            <v>0005</v>
          </cell>
          <cell r="H47" t="str">
            <v>SENTENCAS JUDICIAIS TRANSITADAS EM JULGADO (PRECATORIOS)</v>
          </cell>
          <cell r="I47" t="str">
            <v>1</v>
          </cell>
          <cell r="J47" t="str">
            <v>0100</v>
          </cell>
          <cell r="K47" t="str">
            <v>RECURSOS ORDINARIOS</v>
          </cell>
          <cell r="L47" t="str">
            <v>3</v>
          </cell>
          <cell r="M47">
            <v>724579004.90999997</v>
          </cell>
          <cell r="N47">
            <v>753654617</v>
          </cell>
          <cell r="O47">
            <v>724567693.57000005</v>
          </cell>
          <cell r="P47">
            <v>724567693.57000005</v>
          </cell>
          <cell r="Q47">
            <v>724567693.57000005</v>
          </cell>
        </row>
        <row r="48">
          <cell r="A48" t="str">
            <v>71103</v>
          </cell>
          <cell r="B48" t="str">
            <v>ENCARGOS FINANC.DA UNIAO-SENTENCAS JUDICIAIS</v>
          </cell>
          <cell r="C48" t="str">
            <v>28</v>
          </cell>
          <cell r="D48" t="str">
            <v>846</v>
          </cell>
          <cell r="E48" t="str">
            <v>0901</v>
          </cell>
          <cell r="F48" t="str">
            <v>OPERACOES ESPECIAIS: CUMPRIMENTO DE SENTENCAS JUDICIAIS</v>
          </cell>
          <cell r="G48" t="str">
            <v>0005</v>
          </cell>
          <cell r="H48" t="str">
            <v>SENTENCAS JUDICIAIS TRANSITADAS EM JULGADO (PRECATORIOS)</v>
          </cell>
          <cell r="I48" t="str">
            <v>1</v>
          </cell>
          <cell r="J48" t="str">
            <v>0100</v>
          </cell>
          <cell r="K48" t="str">
            <v>RECURSOS ORDINARIOS</v>
          </cell>
          <cell r="L48" t="str">
            <v>1</v>
          </cell>
          <cell r="M48">
            <v>80502075.579999998</v>
          </cell>
          <cell r="N48">
            <v>82024103</v>
          </cell>
          <cell r="O48">
            <v>80502075.579999998</v>
          </cell>
          <cell r="P48">
            <v>80502075.579999998</v>
          </cell>
          <cell r="Q48">
            <v>80502075.579999998</v>
          </cell>
        </row>
        <row r="49">
          <cell r="A49" t="str">
            <v>71103</v>
          </cell>
          <cell r="B49" t="str">
            <v>ENCARGOS FINANC.DA UNIAO-SENTENCAS JUDICIAIS</v>
          </cell>
          <cell r="C49" t="str">
            <v>28</v>
          </cell>
          <cell r="D49" t="str">
            <v>846</v>
          </cell>
          <cell r="E49" t="str">
            <v>0901</v>
          </cell>
          <cell r="F49" t="str">
            <v>OPERACOES ESPECIAIS: CUMPRIMENTO DE SENTENCAS JUDICIAIS</v>
          </cell>
          <cell r="G49" t="str">
            <v>00G5</v>
          </cell>
          <cell r="H49" t="str">
            <v>CONTRIBUICAO DA UNIAO, DE SUAS AUTARQUIAS E FUNDACOES PARA O</v>
          </cell>
          <cell r="I49" t="str">
            <v>1</v>
          </cell>
          <cell r="J49" t="str">
            <v>0100</v>
          </cell>
          <cell r="K49" t="str">
            <v>RECURSOS ORDINARIOS</v>
          </cell>
          <cell r="L49" t="str">
            <v>1</v>
          </cell>
          <cell r="M49">
            <v>5471679</v>
          </cell>
          <cell r="N49">
            <v>0</v>
          </cell>
          <cell r="O49">
            <v>5471674.1200000001</v>
          </cell>
          <cell r="P49">
            <v>5471674.1200000001</v>
          </cell>
          <cell r="Q49">
            <v>5471674.1200000001</v>
          </cell>
        </row>
        <row r="50">
          <cell r="A50" t="str">
            <v>71103</v>
          </cell>
          <cell r="B50" t="str">
            <v>ENCARGOS FINANC.DA UNIAO-SENTENCAS JUDICIAIS</v>
          </cell>
          <cell r="C50" t="str">
            <v>28</v>
          </cell>
          <cell r="D50" t="str">
            <v>846</v>
          </cell>
          <cell r="E50" t="str">
            <v>0901</v>
          </cell>
          <cell r="F50" t="str">
            <v>OPERACOES ESPECIAIS: CUMPRIMENTO DE SENTENCAS JUDICIAIS</v>
          </cell>
          <cell r="G50" t="str">
            <v>0625</v>
          </cell>
          <cell r="H50" t="str">
            <v>SENTENCAS JUDICIAIS TRANSITADAS EM JULGADO DE PEQUENO VALOR</v>
          </cell>
          <cell r="I50" t="str">
            <v>1</v>
          </cell>
          <cell r="J50" t="str">
            <v>0100</v>
          </cell>
          <cell r="K50" t="str">
            <v>RECURSOS ORDINARIOS</v>
          </cell>
          <cell r="L50" t="str">
            <v>5</v>
          </cell>
          <cell r="M50">
            <v>146119</v>
          </cell>
          <cell r="N50">
            <v>0</v>
          </cell>
          <cell r="O50">
            <v>146118.31</v>
          </cell>
          <cell r="P50">
            <v>146118.31</v>
          </cell>
          <cell r="Q50">
            <v>146118.31</v>
          </cell>
        </row>
        <row r="51">
          <cell r="A51" t="str">
            <v>71103</v>
          </cell>
          <cell r="B51" t="str">
            <v>ENCARGOS FINANC.DA UNIAO-SENTENCAS JUDICIAIS</v>
          </cell>
          <cell r="C51" t="str">
            <v>28</v>
          </cell>
          <cell r="D51" t="str">
            <v>846</v>
          </cell>
          <cell r="E51" t="str">
            <v>0901</v>
          </cell>
          <cell r="F51" t="str">
            <v>OPERACOES ESPECIAIS: CUMPRIMENTO DE SENTENCAS JUDICIAIS</v>
          </cell>
          <cell r="G51" t="str">
            <v>0625</v>
          </cell>
          <cell r="H51" t="str">
            <v>SENTENCAS JUDICIAIS TRANSITADAS EM JULGADO DE PEQUENO VALOR</v>
          </cell>
          <cell r="I51" t="str">
            <v>1</v>
          </cell>
          <cell r="J51" t="str">
            <v>0100</v>
          </cell>
          <cell r="K51" t="str">
            <v>RECURSOS ORDINARIOS</v>
          </cell>
          <cell r="L51" t="str">
            <v>3</v>
          </cell>
          <cell r="M51">
            <v>163393111</v>
          </cell>
          <cell r="N51">
            <v>0</v>
          </cell>
          <cell r="O51">
            <v>163213175.88</v>
          </cell>
          <cell r="P51">
            <v>163213175.88</v>
          </cell>
          <cell r="Q51">
            <v>163213175.88</v>
          </cell>
        </row>
        <row r="52">
          <cell r="A52" t="str">
            <v>71103</v>
          </cell>
          <cell r="B52" t="str">
            <v>ENCARGOS FINANC.DA UNIAO-SENTENCAS JUDICIAIS</v>
          </cell>
          <cell r="C52" t="str">
            <v>28</v>
          </cell>
          <cell r="D52" t="str">
            <v>846</v>
          </cell>
          <cell r="E52" t="str">
            <v>0901</v>
          </cell>
          <cell r="F52" t="str">
            <v>OPERACOES ESPECIAIS: CUMPRIMENTO DE SENTENCAS JUDICIAIS</v>
          </cell>
          <cell r="G52" t="str">
            <v>0625</v>
          </cell>
          <cell r="H52" t="str">
            <v>SENTENCAS JUDICIAIS TRANSITADAS EM JULGADO DE PEQUENO VALOR</v>
          </cell>
          <cell r="I52" t="str">
            <v>1</v>
          </cell>
          <cell r="J52" t="str">
            <v>0100</v>
          </cell>
          <cell r="K52" t="str">
            <v>RECURSOS ORDINARIOS</v>
          </cell>
          <cell r="L52" t="str">
            <v>1</v>
          </cell>
          <cell r="M52">
            <v>19747546</v>
          </cell>
          <cell r="N52">
            <v>0</v>
          </cell>
          <cell r="O52">
            <v>19656228.379999999</v>
          </cell>
          <cell r="P52">
            <v>19656228.379999999</v>
          </cell>
          <cell r="Q52">
            <v>19656228.379999999</v>
          </cell>
        </row>
        <row r="53">
          <cell r="A53" t="str">
            <v>81201</v>
          </cell>
          <cell r="B53" t="str">
            <v>FUNDACAO NACIONAL DO INDIO - FUNAI</v>
          </cell>
          <cell r="C53" t="str">
            <v>28</v>
          </cell>
          <cell r="D53" t="str">
            <v>846</v>
          </cell>
          <cell r="E53" t="str">
            <v>0901</v>
          </cell>
          <cell r="F53" t="str">
            <v>OPERACOES ESPECIAIS: CUMPRIMENTO DE SENTENCAS JUDICIAIS</v>
          </cell>
          <cell r="G53" t="str">
            <v>0005</v>
          </cell>
          <cell r="H53" t="str">
            <v>SENTENCAS JUDICIAIS TRANSITADAS EM JULGADO (PRECATORIOS)</v>
          </cell>
          <cell r="I53" t="str">
            <v>1</v>
          </cell>
          <cell r="J53" t="str">
            <v>0100</v>
          </cell>
          <cell r="K53" t="str">
            <v>RECURSOS ORDINARIOS</v>
          </cell>
          <cell r="L53" t="str">
            <v>3</v>
          </cell>
          <cell r="M53">
            <v>169328.82</v>
          </cell>
          <cell r="N53">
            <v>171492</v>
          </cell>
          <cell r="O53">
            <v>169328.82</v>
          </cell>
          <cell r="P53">
            <v>169328.82</v>
          </cell>
          <cell r="Q53">
            <v>169328.82</v>
          </cell>
        </row>
        <row r="54">
          <cell r="A54" t="str">
            <v>81201</v>
          </cell>
          <cell r="B54" t="str">
            <v>FUNDACAO NACIONAL DO INDIO - FUNAI</v>
          </cell>
          <cell r="C54" t="str">
            <v>28</v>
          </cell>
          <cell r="D54" t="str">
            <v>846</v>
          </cell>
          <cell r="E54" t="str">
            <v>0901</v>
          </cell>
          <cell r="F54" t="str">
            <v>OPERACOES ESPECIAIS: CUMPRIMENTO DE SENTENCAS JUDICIAIS</v>
          </cell>
          <cell r="G54" t="str">
            <v>0005</v>
          </cell>
          <cell r="H54" t="str">
            <v>SENTENCAS JUDICIAIS TRANSITADAS EM JULGADO (PRECATORIOS)</v>
          </cell>
          <cell r="I54" t="str">
            <v>1</v>
          </cell>
          <cell r="J54" t="str">
            <v>0100</v>
          </cell>
          <cell r="K54" t="str">
            <v>RECURSOS ORDINARIOS</v>
          </cell>
          <cell r="L54" t="str">
            <v>1</v>
          </cell>
          <cell r="M54">
            <v>29289.88</v>
          </cell>
          <cell r="N54">
            <v>29821</v>
          </cell>
          <cell r="O54">
            <v>29289.88</v>
          </cell>
          <cell r="P54">
            <v>29289.88</v>
          </cell>
          <cell r="Q54">
            <v>29289.88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7"/>
  <sheetViews>
    <sheetView showGridLines="0" tabSelected="1" view="pageBreakPreview" zoomScaleNormal="100" zoomScaleSheetLayoutView="100" workbookViewId="0"/>
  </sheetViews>
  <sheetFormatPr defaultRowHeight="25.5" customHeight="1"/>
  <cols>
    <col min="1" max="1" width="16.140625" customWidth="1"/>
    <col min="2" max="2" width="48" customWidth="1"/>
    <col min="3" max="3" width="13.28515625" customWidth="1"/>
    <col min="4" max="4" width="18.85546875" customWidth="1"/>
    <col min="5" max="5" width="56.42578125" customWidth="1"/>
    <col min="6" max="6" width="63.42578125" customWidth="1"/>
    <col min="7" max="7" width="7.85546875" customWidth="1"/>
    <col min="9" max="9" width="27.140625" customWidth="1"/>
    <col min="10" max="10" width="7" customWidth="1"/>
    <col min="11" max="11" width="11" customWidth="1"/>
    <col min="12" max="12" width="14" customWidth="1"/>
    <col min="13" max="13" width="16.140625" customWidth="1"/>
    <col min="14" max="14" width="14.140625" customWidth="1"/>
    <col min="15" max="15" width="18.5703125" customWidth="1"/>
    <col min="16" max="17" width="18" customWidth="1"/>
    <col min="18" max="18" width="25.85546875" customWidth="1"/>
    <col min="19" max="19" width="27.7109375" customWidth="1"/>
    <col min="20" max="20" width="12.85546875" customWidth="1"/>
    <col min="21" max="21" width="16.85546875" customWidth="1"/>
    <col min="22" max="22" width="15.42578125" bestFit="1" customWidth="1"/>
    <col min="23" max="23" width="17.140625" customWidth="1"/>
  </cols>
  <sheetData>
    <row r="1" spans="1:24" ht="12.75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>
      <c r="A4" s="6" t="s">
        <v>5</v>
      </c>
      <c r="B4" s="7">
        <v>43617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8.5" customHeight="1" thickBot="1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8.5" customHeight="1">
      <c r="A8" s="16" t="s">
        <v>15</v>
      </c>
      <c r="B8" s="17"/>
      <c r="C8" s="18" t="s">
        <v>16</v>
      </c>
      <c r="D8" s="18" t="s">
        <v>17</v>
      </c>
      <c r="E8" s="16" t="s">
        <v>18</v>
      </c>
      <c r="F8" s="17"/>
      <c r="G8" s="19" t="s">
        <v>19</v>
      </c>
      <c r="H8" s="20" t="s">
        <v>20</v>
      </c>
      <c r="I8" s="21"/>
      <c r="J8" s="19" t="s">
        <v>21</v>
      </c>
      <c r="K8" s="22"/>
      <c r="L8" s="23" t="s">
        <v>22</v>
      </c>
      <c r="M8" s="23" t="s">
        <v>23</v>
      </c>
      <c r="N8" s="22"/>
      <c r="O8" s="22"/>
      <c r="P8" s="24" t="s">
        <v>24</v>
      </c>
      <c r="Q8" s="24" t="s">
        <v>25</v>
      </c>
      <c r="R8" s="22"/>
      <c r="S8" s="25" t="s">
        <v>26</v>
      </c>
      <c r="T8" s="26" t="s">
        <v>27</v>
      </c>
      <c r="U8" s="25" t="s">
        <v>28</v>
      </c>
      <c r="V8" s="27" t="s">
        <v>27</v>
      </c>
      <c r="W8" s="28" t="s">
        <v>29</v>
      </c>
      <c r="X8" s="27" t="s">
        <v>27</v>
      </c>
    </row>
    <row r="9" spans="1:24" ht="28.5" customHeight="1" thickBot="1">
      <c r="A9" s="29" t="s">
        <v>30</v>
      </c>
      <c r="B9" s="29" t="s">
        <v>31</v>
      </c>
      <c r="C9" s="30"/>
      <c r="D9" s="30"/>
      <c r="E9" s="31" t="s">
        <v>32</v>
      </c>
      <c r="F9" s="31" t="s">
        <v>33</v>
      </c>
      <c r="G9" s="30"/>
      <c r="H9" s="31" t="s">
        <v>30</v>
      </c>
      <c r="I9" s="31" t="s">
        <v>31</v>
      </c>
      <c r="J9" s="30"/>
      <c r="K9" s="29" t="s">
        <v>34</v>
      </c>
      <c r="L9" s="31" t="s">
        <v>35</v>
      </c>
      <c r="M9" s="31" t="s">
        <v>36</v>
      </c>
      <c r="N9" s="31" t="s">
        <v>37</v>
      </c>
      <c r="O9" s="31" t="s">
        <v>38</v>
      </c>
      <c r="P9" s="31" t="s">
        <v>39</v>
      </c>
      <c r="Q9" s="31" t="s">
        <v>40</v>
      </c>
      <c r="R9" s="29" t="s">
        <v>41</v>
      </c>
      <c r="S9" s="32" t="s">
        <v>42</v>
      </c>
      <c r="T9" s="33" t="s">
        <v>43</v>
      </c>
      <c r="U9" s="32" t="s">
        <v>44</v>
      </c>
      <c r="V9" s="33" t="s">
        <v>45</v>
      </c>
      <c r="W9" s="34" t="s">
        <v>46</v>
      </c>
      <c r="X9" s="33" t="s">
        <v>47</v>
      </c>
    </row>
    <row r="10" spans="1:24" ht="28.5" customHeight="1">
      <c r="A10" s="35" t="str">
        <f>'[1]Access-Jun'!A10</f>
        <v>20201</v>
      </c>
      <c r="B10" s="36" t="str">
        <f>'[1]Access-Jun'!B10</f>
        <v>INSTIT.NAC.DE COLONIZ.E REF.AGRARIA - INCRA</v>
      </c>
      <c r="C10" s="37" t="str">
        <f>CONCATENATE('[1]Access-Jun'!C10,".",'[1]Access-Jun'!D10)</f>
        <v>28.846</v>
      </c>
      <c r="D10" s="37" t="str">
        <f>CONCATENATE('[1]Access-Jun'!E10,".",'[1]Access-Jun'!G10)</f>
        <v>0901.0005</v>
      </c>
      <c r="E10" s="38" t="str">
        <f>'[1]Access-Jun'!F10</f>
        <v>OPERACOES ESPECIAIS: CUMPRIMENTO DE SENTENCAS JUDICIAIS</v>
      </c>
      <c r="F10" s="39" t="str">
        <f>'[1]Access-Jun'!H10</f>
        <v>SENTENCAS JUDICIAIS TRANSITADAS EM JULGADO (PRECATORIOS)</v>
      </c>
      <c r="G10" s="40" t="str">
        <f>'[1]Access-Jun'!I10</f>
        <v>1</v>
      </c>
      <c r="H10" s="40" t="str">
        <f>'[1]Access-Jun'!J10</f>
        <v>0100</v>
      </c>
      <c r="I10" s="38" t="str">
        <f>'[1]Access-Jun'!K10</f>
        <v>RECURSOS ORDINARIOS</v>
      </c>
      <c r="J10" s="40" t="str">
        <f>'[1]Access-Jun'!L10</f>
        <v>5</v>
      </c>
      <c r="K10" s="41"/>
      <c r="L10" s="41"/>
      <c r="M10" s="41"/>
      <c r="N10" s="42">
        <f t="shared" ref="N10:N54" si="0">K10+L10-M10</f>
        <v>0</v>
      </c>
      <c r="O10" s="41"/>
      <c r="P10" s="43">
        <f>IF('[1]Access-Jun'!N10=0,'[1]Access-Jun'!M10,0)</f>
        <v>0</v>
      </c>
      <c r="Q10" s="43">
        <f>IF('[1]Access-Jun'!N10&gt;0,'[1]Access-Jun'!N10,0)</f>
        <v>0</v>
      </c>
      <c r="R10" s="43">
        <f t="shared" ref="R10:R54" si="1">N10-O10+P10+Q10</f>
        <v>0</v>
      </c>
      <c r="S10" s="43">
        <f>'[1]Access-Jun'!O10</f>
        <v>0</v>
      </c>
      <c r="T10" s="44">
        <f t="shared" ref="T10:T55" si="2">IF(R10&gt;0,S10/R10,0)</f>
        <v>0</v>
      </c>
      <c r="U10" s="43">
        <f>'[1]Access-Jun'!P10</f>
        <v>0</v>
      </c>
      <c r="V10" s="44">
        <f t="shared" ref="V10:V55" si="3">IF(R10&gt;0,U10/R10,0)</f>
        <v>0</v>
      </c>
      <c r="W10" s="43">
        <f>'[1]Access-Jun'!Q10</f>
        <v>0</v>
      </c>
      <c r="X10" s="44">
        <f t="shared" ref="X10:X55" si="4">IF(R10&gt;0,W10/R10,0)</f>
        <v>0</v>
      </c>
    </row>
    <row r="11" spans="1:24" ht="28.5" customHeight="1">
      <c r="A11" s="35" t="str">
        <f>'[1]Access-Jun'!A11</f>
        <v>22201</v>
      </c>
      <c r="B11" s="36" t="str">
        <f>'[1]Access-Jun'!B11</f>
        <v>INST. NACIONAL DE COLONIZ. E REFORMA AGRARIA</v>
      </c>
      <c r="C11" s="37" t="str">
        <f>CONCATENATE('[1]Access-Jun'!C11,".",'[1]Access-Jun'!D11)</f>
        <v>28.846</v>
      </c>
      <c r="D11" s="37" t="str">
        <f>CONCATENATE('[1]Access-Jun'!E11,".",'[1]Access-Jun'!G11)</f>
        <v>0901.0005</v>
      </c>
      <c r="E11" s="36" t="str">
        <f>'[1]Access-Jun'!F11</f>
        <v>OPERACOES ESPECIAIS: CUMPRIMENTO DE SENTENCAS JUDICIAIS</v>
      </c>
      <c r="F11" s="36" t="str">
        <f>'[1]Access-Jun'!H11</f>
        <v>SENTENCAS JUDICIAIS TRANSITADAS EM JULGADO (PRECATORIOS)</v>
      </c>
      <c r="G11" s="37" t="str">
        <f>'[1]Access-Jun'!I11</f>
        <v>1</v>
      </c>
      <c r="H11" s="37" t="str">
        <f>'[1]Access-Jun'!J11</f>
        <v>0100</v>
      </c>
      <c r="I11" s="36" t="str">
        <f>'[1]Access-Jun'!K11</f>
        <v>RECURSOS ORDINARIOS</v>
      </c>
      <c r="J11" s="37" t="str">
        <f>'[1]Access-Jun'!L11</f>
        <v>5</v>
      </c>
      <c r="K11" s="43"/>
      <c r="L11" s="43"/>
      <c r="M11" s="43"/>
      <c r="N11" s="41">
        <f t="shared" si="0"/>
        <v>0</v>
      </c>
      <c r="O11" s="43"/>
      <c r="P11" s="43">
        <f>IF('[1]Access-Jun'!N11=0,'[1]Access-Jun'!M11,0)</f>
        <v>0</v>
      </c>
      <c r="Q11" s="43">
        <f>IF('[1]Access-Jun'!N11&gt;0,'[1]Access-Jun'!N11,0)</f>
        <v>128877693</v>
      </c>
      <c r="R11" s="43">
        <f t="shared" si="1"/>
        <v>128877693</v>
      </c>
      <c r="S11" s="43">
        <f>'[1]Access-Jun'!O11</f>
        <v>126900546.76000001</v>
      </c>
      <c r="T11" s="44">
        <f t="shared" si="2"/>
        <v>0.984658739662573</v>
      </c>
      <c r="U11" s="43">
        <f>'[1]Access-Jun'!P11</f>
        <v>126900546.76000001</v>
      </c>
      <c r="V11" s="44">
        <f t="shared" si="3"/>
        <v>0.984658739662573</v>
      </c>
      <c r="W11" s="43">
        <f>'[1]Access-Jun'!Q11</f>
        <v>126900546.76000001</v>
      </c>
      <c r="X11" s="44">
        <f t="shared" si="4"/>
        <v>0.984658739662573</v>
      </c>
    </row>
    <row r="12" spans="1:24" ht="28.5" customHeight="1">
      <c r="A12" s="35" t="str">
        <f>'[1]Access-Jun'!A12</f>
        <v>22201</v>
      </c>
      <c r="B12" s="36" t="str">
        <f>'[1]Access-Jun'!B12</f>
        <v>INST. NACIONAL DE COLONIZ. E REFORMA AGRARIA</v>
      </c>
      <c r="C12" s="37" t="str">
        <f>CONCATENATE('[1]Access-Jun'!C12,".",'[1]Access-Jun'!D12)</f>
        <v>28.846</v>
      </c>
      <c r="D12" s="37" t="str">
        <f>CONCATENATE('[1]Access-Jun'!E12,".",'[1]Access-Jun'!G12)</f>
        <v>0901.0005</v>
      </c>
      <c r="E12" s="36" t="str">
        <f>'[1]Access-Jun'!F12</f>
        <v>OPERACOES ESPECIAIS: CUMPRIMENTO DE SENTENCAS JUDICIAIS</v>
      </c>
      <c r="F12" s="36" t="str">
        <f>'[1]Access-Jun'!H12</f>
        <v>SENTENCAS JUDICIAIS TRANSITADAS EM JULGADO (PRECATORIOS)</v>
      </c>
      <c r="G12" s="37" t="str">
        <f>'[1]Access-Jun'!I12</f>
        <v>1</v>
      </c>
      <c r="H12" s="37" t="str">
        <f>'[1]Access-Jun'!J12</f>
        <v>0100</v>
      </c>
      <c r="I12" s="36" t="str">
        <f>'[1]Access-Jun'!K12</f>
        <v>RECURSOS ORDINARIOS</v>
      </c>
      <c r="J12" s="37" t="str">
        <f>'[1]Access-Jun'!L12</f>
        <v>3</v>
      </c>
      <c r="K12" s="43"/>
      <c r="L12" s="43"/>
      <c r="M12" s="43"/>
      <c r="N12" s="41">
        <f t="shared" si="0"/>
        <v>0</v>
      </c>
      <c r="O12" s="43"/>
      <c r="P12" s="43">
        <f>IF('[1]Access-Jun'!N12=0,'[1]Access-Jun'!M12,0)</f>
        <v>0</v>
      </c>
      <c r="Q12" s="43">
        <f>IF('[1]Access-Jun'!N12&gt;0,'[1]Access-Jun'!N12,0)</f>
        <v>2856865</v>
      </c>
      <c r="R12" s="43">
        <f t="shared" si="1"/>
        <v>2856865</v>
      </c>
      <c r="S12" s="43">
        <f>'[1]Access-Jun'!O12</f>
        <v>2810708.44</v>
      </c>
      <c r="T12" s="44">
        <f t="shared" si="2"/>
        <v>0.98384363279328912</v>
      </c>
      <c r="U12" s="43">
        <f>'[1]Access-Jun'!P12</f>
        <v>2810708.44</v>
      </c>
      <c r="V12" s="44">
        <f t="shared" si="3"/>
        <v>0.98384363279328912</v>
      </c>
      <c r="W12" s="43">
        <f>'[1]Access-Jun'!Q12</f>
        <v>2810708.44</v>
      </c>
      <c r="X12" s="44">
        <f t="shared" si="4"/>
        <v>0.98384363279328912</v>
      </c>
    </row>
    <row r="13" spans="1:24" ht="28.5" customHeight="1">
      <c r="A13" s="35" t="str">
        <f>'[1]Access-Jun'!A13</f>
        <v>24204</v>
      </c>
      <c r="B13" s="36" t="str">
        <f>'[1]Access-Jun'!B13</f>
        <v>COMISSAO NACIONAL DE ENERGIA NUCLEAR - CNEN</v>
      </c>
      <c r="C13" s="37" t="str">
        <f>CONCATENATE('[1]Access-Jun'!C13,".",'[1]Access-Jun'!D13)</f>
        <v>28.846</v>
      </c>
      <c r="D13" s="37" t="str">
        <f>CONCATENATE('[1]Access-Jun'!E13,".",'[1]Access-Jun'!G13)</f>
        <v>0901.0005</v>
      </c>
      <c r="E13" s="36" t="str">
        <f>'[1]Access-Jun'!F13</f>
        <v>OPERACOES ESPECIAIS: CUMPRIMENTO DE SENTENCAS JUDICIAIS</v>
      </c>
      <c r="F13" s="36" t="str">
        <f>'[1]Access-Jun'!H13</f>
        <v>SENTENCAS JUDICIAIS TRANSITADAS EM JULGADO (PRECATORIOS)</v>
      </c>
      <c r="G13" s="37" t="str">
        <f>'[1]Access-Jun'!I13</f>
        <v>1</v>
      </c>
      <c r="H13" s="37" t="str">
        <f>'[1]Access-Jun'!J13</f>
        <v>0100</v>
      </c>
      <c r="I13" s="36" t="str">
        <f>'[1]Access-Jun'!K13</f>
        <v>RECURSOS ORDINARIOS</v>
      </c>
      <c r="J13" s="37" t="str">
        <f>'[1]Access-Jun'!L13</f>
        <v>1</v>
      </c>
      <c r="K13" s="43"/>
      <c r="L13" s="43"/>
      <c r="M13" s="43"/>
      <c r="N13" s="41">
        <f t="shared" si="0"/>
        <v>0</v>
      </c>
      <c r="O13" s="43"/>
      <c r="P13" s="43">
        <f>IF('[1]Access-Jun'!N13=0,'[1]Access-Jun'!M13,0)</f>
        <v>0</v>
      </c>
      <c r="Q13" s="43">
        <f>IF('[1]Access-Jun'!N13&gt;0,'[1]Access-Jun'!N13,0)</f>
        <v>679096</v>
      </c>
      <c r="R13" s="43">
        <f t="shared" si="1"/>
        <v>679096</v>
      </c>
      <c r="S13" s="43">
        <f>'[1]Access-Jun'!O13</f>
        <v>666995.46</v>
      </c>
      <c r="T13" s="44">
        <f t="shared" si="2"/>
        <v>0.98218139997879528</v>
      </c>
      <c r="U13" s="43">
        <f>'[1]Access-Jun'!P13</f>
        <v>666995.46</v>
      </c>
      <c r="V13" s="44">
        <f t="shared" si="3"/>
        <v>0.98218139997879528</v>
      </c>
      <c r="W13" s="43">
        <f>'[1]Access-Jun'!Q13</f>
        <v>666995.46</v>
      </c>
      <c r="X13" s="44">
        <f t="shared" si="4"/>
        <v>0.98218139997879528</v>
      </c>
    </row>
    <row r="14" spans="1:24" ht="28.5" customHeight="1">
      <c r="A14" s="35" t="str">
        <f>'[1]Access-Jun'!A14</f>
        <v>25201</v>
      </c>
      <c r="B14" s="36" t="str">
        <f>'[1]Access-Jun'!B14</f>
        <v>BANCO CENTRAL DO BRASIL</v>
      </c>
      <c r="C14" s="37" t="str">
        <f>CONCATENATE('[1]Access-Jun'!C14,".",'[1]Access-Jun'!D14)</f>
        <v>28.846</v>
      </c>
      <c r="D14" s="37" t="str">
        <f>CONCATENATE('[1]Access-Jun'!E14,".",'[1]Access-Jun'!G14)</f>
        <v>0901.0005</v>
      </c>
      <c r="E14" s="36" t="str">
        <f>'[1]Access-Jun'!F14</f>
        <v>OPERACOES ESPECIAIS: CUMPRIMENTO DE SENTENCAS JUDICIAIS</v>
      </c>
      <c r="F14" s="36" t="str">
        <f>'[1]Access-Jun'!H14</f>
        <v>SENTENCAS JUDICIAIS TRANSITADAS EM JULGADO (PRECATORIOS)</v>
      </c>
      <c r="G14" s="37" t="str">
        <f>'[1]Access-Jun'!I14</f>
        <v>1</v>
      </c>
      <c r="H14" s="37" t="str">
        <f>'[1]Access-Jun'!J14</f>
        <v>0100</v>
      </c>
      <c r="I14" s="36" t="str">
        <f>'[1]Access-Jun'!K14</f>
        <v>RECURSOS ORDINARIOS</v>
      </c>
      <c r="J14" s="37" t="str">
        <f>'[1]Access-Jun'!L14</f>
        <v>3</v>
      </c>
      <c r="K14" s="41"/>
      <c r="L14" s="41"/>
      <c r="M14" s="41"/>
      <c r="N14" s="41">
        <f t="shared" si="0"/>
        <v>0</v>
      </c>
      <c r="O14" s="41"/>
      <c r="P14" s="43">
        <f>IF('[1]Access-Jun'!N14=0,'[1]Access-Jun'!M14,0)</f>
        <v>0</v>
      </c>
      <c r="Q14" s="43">
        <f>IF('[1]Access-Jun'!N14&gt;0,'[1]Access-Jun'!N14,0)</f>
        <v>2826261</v>
      </c>
      <c r="R14" s="43">
        <f t="shared" si="1"/>
        <v>2826261</v>
      </c>
      <c r="S14" s="43">
        <f>'[1]Access-Jun'!O14</f>
        <v>2481488.67</v>
      </c>
      <c r="T14" s="44">
        <f t="shared" si="2"/>
        <v>0.87801114971334915</v>
      </c>
      <c r="U14" s="43">
        <f>'[1]Access-Jun'!P14</f>
        <v>2481488.67</v>
      </c>
      <c r="V14" s="44">
        <f t="shared" si="3"/>
        <v>0.87801114971334915</v>
      </c>
      <c r="W14" s="43">
        <f>'[1]Access-Jun'!Q14</f>
        <v>2481488.67</v>
      </c>
      <c r="X14" s="44">
        <f t="shared" si="4"/>
        <v>0.87801114971334915</v>
      </c>
    </row>
    <row r="15" spans="1:24" ht="28.5" customHeight="1">
      <c r="A15" s="35" t="str">
        <f>'[1]Access-Jun'!A15</f>
        <v>25299</v>
      </c>
      <c r="B15" s="36" t="str">
        <f>'[1]Access-Jun'!B15</f>
        <v>FUND JORGE DUPRAT FIGUEIREDO - SEG/MED TRAB.</v>
      </c>
      <c r="C15" s="37" t="str">
        <f>CONCATENATE('[1]Access-Jun'!C15,".",'[1]Access-Jun'!D15)</f>
        <v>28.846</v>
      </c>
      <c r="D15" s="37" t="str">
        <f>CONCATENATE('[1]Access-Jun'!E15,".",'[1]Access-Jun'!G15)</f>
        <v>0901.0005</v>
      </c>
      <c r="E15" s="36" t="str">
        <f>'[1]Access-Jun'!F15</f>
        <v>OPERACOES ESPECIAIS: CUMPRIMENTO DE SENTENCAS JUDICIAIS</v>
      </c>
      <c r="F15" s="36" t="str">
        <f>'[1]Access-Jun'!H15</f>
        <v>SENTENCAS JUDICIAIS TRANSITADAS EM JULGADO (PRECATORIOS)</v>
      </c>
      <c r="G15" s="37" t="str">
        <f>'[1]Access-Jun'!I15</f>
        <v>1</v>
      </c>
      <c r="H15" s="37" t="str">
        <f>'[1]Access-Jun'!J15</f>
        <v>0100</v>
      </c>
      <c r="I15" s="36" t="str">
        <f>'[1]Access-Jun'!K15</f>
        <v>RECURSOS ORDINARIOS</v>
      </c>
      <c r="J15" s="37" t="str">
        <f>'[1]Access-Jun'!L15</f>
        <v>1</v>
      </c>
      <c r="K15" s="43"/>
      <c r="L15" s="43"/>
      <c r="M15" s="43"/>
      <c r="N15" s="41">
        <f t="shared" si="0"/>
        <v>0</v>
      </c>
      <c r="O15" s="43"/>
      <c r="P15" s="43">
        <f>IF('[1]Access-Jun'!N15=0,'[1]Access-Jun'!M15,0)</f>
        <v>0</v>
      </c>
      <c r="Q15" s="43">
        <f>IF('[1]Access-Jun'!N15&gt;0,'[1]Access-Jun'!N15,0)</f>
        <v>891724</v>
      </c>
      <c r="R15" s="43">
        <f t="shared" si="1"/>
        <v>891724</v>
      </c>
      <c r="S15" s="43">
        <f>'[1]Access-Jun'!O15</f>
        <v>891549.49</v>
      </c>
      <c r="T15" s="44">
        <f t="shared" si="2"/>
        <v>0.99980430043376645</v>
      </c>
      <c r="U15" s="43">
        <f>'[1]Access-Jun'!P15</f>
        <v>891549.49</v>
      </c>
      <c r="V15" s="44">
        <f t="shared" si="3"/>
        <v>0.99980430043376645</v>
      </c>
      <c r="W15" s="43">
        <f>'[1]Access-Jun'!Q15</f>
        <v>891549.49</v>
      </c>
      <c r="X15" s="44">
        <f t="shared" si="4"/>
        <v>0.99980430043376645</v>
      </c>
    </row>
    <row r="16" spans="1:24" ht="28.5" customHeight="1">
      <c r="A16" s="35" t="str">
        <f>'[1]Access-Jun'!A16</f>
        <v>25303</v>
      </c>
      <c r="B16" s="36" t="str">
        <f>'[1]Access-Jun'!B16</f>
        <v>INSTITUTO NACIONAL DO SEGURO SOCIAL</v>
      </c>
      <c r="C16" s="37" t="str">
        <f>CONCATENATE('[1]Access-Jun'!C16,".",'[1]Access-Jun'!D16)</f>
        <v>28.846</v>
      </c>
      <c r="D16" s="37" t="str">
        <f>CONCATENATE('[1]Access-Jun'!E16,".",'[1]Access-Jun'!G16)</f>
        <v>0901.0005</v>
      </c>
      <c r="E16" s="36" t="str">
        <f>'[1]Access-Jun'!F16</f>
        <v>OPERACOES ESPECIAIS: CUMPRIMENTO DE SENTENCAS JUDICIAIS</v>
      </c>
      <c r="F16" s="36" t="str">
        <f>'[1]Access-Jun'!H16</f>
        <v>SENTENCAS JUDICIAIS TRANSITADAS EM JULGADO (PRECATORIOS)</v>
      </c>
      <c r="G16" s="37" t="str">
        <f>'[1]Access-Jun'!I16</f>
        <v>2</v>
      </c>
      <c r="H16" s="37" t="str">
        <f>'[1]Access-Jun'!J16</f>
        <v>0100</v>
      </c>
      <c r="I16" s="36" t="str">
        <f>'[1]Access-Jun'!K16</f>
        <v>RECURSOS ORDINARIOS</v>
      </c>
      <c r="J16" s="37" t="str">
        <f>'[1]Access-Jun'!L16</f>
        <v>3</v>
      </c>
      <c r="K16" s="43"/>
      <c r="L16" s="43"/>
      <c r="M16" s="43"/>
      <c r="N16" s="41">
        <f t="shared" si="0"/>
        <v>0</v>
      </c>
      <c r="O16" s="43"/>
      <c r="P16" s="43">
        <f>IF('[1]Access-Jun'!N16=0,'[1]Access-Jun'!M16,0)</f>
        <v>0</v>
      </c>
      <c r="Q16" s="43">
        <f>IF('[1]Access-Jun'!N16&gt;0,'[1]Access-Jun'!N16,0)</f>
        <v>33867543</v>
      </c>
      <c r="R16" s="43">
        <f t="shared" si="1"/>
        <v>33867543</v>
      </c>
      <c r="S16" s="43">
        <f>'[1]Access-Jun'!O16</f>
        <v>32127098.960000001</v>
      </c>
      <c r="T16" s="44">
        <f t="shared" si="2"/>
        <v>0.94861026558673012</v>
      </c>
      <c r="U16" s="43">
        <f>'[1]Access-Jun'!P16</f>
        <v>32127098.960000001</v>
      </c>
      <c r="V16" s="44">
        <f t="shared" si="3"/>
        <v>0.94861026558673012</v>
      </c>
      <c r="W16" s="43">
        <f>'[1]Access-Jun'!Q16</f>
        <v>32127098.960000001</v>
      </c>
      <c r="X16" s="44">
        <f t="shared" si="4"/>
        <v>0.94861026558673012</v>
      </c>
    </row>
    <row r="17" spans="1:24" ht="28.5" customHeight="1">
      <c r="A17" s="35" t="str">
        <f>'[1]Access-Jun'!A17</f>
        <v>25303</v>
      </c>
      <c r="B17" s="36" t="str">
        <f>'[1]Access-Jun'!B17</f>
        <v>INSTITUTO NACIONAL DO SEGURO SOCIAL</v>
      </c>
      <c r="C17" s="37" t="str">
        <f>CONCATENATE('[1]Access-Jun'!C17,".",'[1]Access-Jun'!D17)</f>
        <v>28.846</v>
      </c>
      <c r="D17" s="37" t="str">
        <f>CONCATENATE('[1]Access-Jun'!E17,".",'[1]Access-Jun'!G17)</f>
        <v>0901.0005</v>
      </c>
      <c r="E17" s="36" t="str">
        <f>'[1]Access-Jun'!F17</f>
        <v>OPERACOES ESPECIAIS: CUMPRIMENTO DE SENTENCAS JUDICIAIS</v>
      </c>
      <c r="F17" s="36" t="str">
        <f>'[1]Access-Jun'!H17</f>
        <v>SENTENCAS JUDICIAIS TRANSITADAS EM JULGADO (PRECATORIOS)</v>
      </c>
      <c r="G17" s="37" t="str">
        <f>'[1]Access-Jun'!I17</f>
        <v>2</v>
      </c>
      <c r="H17" s="37" t="str">
        <f>'[1]Access-Jun'!J17</f>
        <v>0100</v>
      </c>
      <c r="I17" s="36" t="str">
        <f>'[1]Access-Jun'!K17</f>
        <v>RECURSOS ORDINARIOS</v>
      </c>
      <c r="J17" s="37" t="str">
        <f>'[1]Access-Jun'!L17</f>
        <v>1</v>
      </c>
      <c r="K17" s="41"/>
      <c r="L17" s="41"/>
      <c r="M17" s="41"/>
      <c r="N17" s="41">
        <f t="shared" si="0"/>
        <v>0</v>
      </c>
      <c r="O17" s="41"/>
      <c r="P17" s="43">
        <f>IF('[1]Access-Jun'!N17=0,'[1]Access-Jun'!M17,0)</f>
        <v>0</v>
      </c>
      <c r="Q17" s="43">
        <f>IF('[1]Access-Jun'!N17&gt;0,'[1]Access-Jun'!N17,0)</f>
        <v>28131057</v>
      </c>
      <c r="R17" s="43">
        <f t="shared" si="1"/>
        <v>28131057</v>
      </c>
      <c r="S17" s="43">
        <f>'[1]Access-Jun'!O17</f>
        <v>27452238.77</v>
      </c>
      <c r="T17" s="44">
        <f t="shared" si="2"/>
        <v>0.97586943746905774</v>
      </c>
      <c r="U17" s="43">
        <f>'[1]Access-Jun'!P17</f>
        <v>27452238.77</v>
      </c>
      <c r="V17" s="44">
        <f t="shared" si="3"/>
        <v>0.97586943746905774</v>
      </c>
      <c r="W17" s="43">
        <f>'[1]Access-Jun'!Q17</f>
        <v>27452238.77</v>
      </c>
      <c r="X17" s="44">
        <f t="shared" si="4"/>
        <v>0.97586943746905774</v>
      </c>
    </row>
    <row r="18" spans="1:24" ht="28.5" customHeight="1">
      <c r="A18" s="35" t="str">
        <f>'[1]Access-Jun'!A18</f>
        <v>25917</v>
      </c>
      <c r="B18" s="36" t="str">
        <f>'[1]Access-Jun'!B18</f>
        <v>FUNDO DO REGIME GERAL DE PREVIDENCIA SOCIAL</v>
      </c>
      <c r="C18" s="37" t="str">
        <f>CONCATENATE('[1]Access-Jun'!C18,".",'[1]Access-Jun'!D18)</f>
        <v>28.846</v>
      </c>
      <c r="D18" s="37" t="str">
        <f>CONCATENATE('[1]Access-Jun'!E18,".",'[1]Access-Jun'!G18)</f>
        <v>0901.0005</v>
      </c>
      <c r="E18" s="36" t="str">
        <f>'[1]Access-Jun'!F18</f>
        <v>OPERACOES ESPECIAIS: CUMPRIMENTO DE SENTENCAS JUDICIAIS</v>
      </c>
      <c r="F18" s="36" t="str">
        <f>'[1]Access-Jun'!H18</f>
        <v>SENTENCAS JUDICIAIS TRANSITADAS EM JULGADO (PRECATORIOS)</v>
      </c>
      <c r="G18" s="37" t="str">
        <f>'[1]Access-Jun'!I18</f>
        <v>2</v>
      </c>
      <c r="H18" s="37" t="str">
        <f>'[1]Access-Jun'!J18</f>
        <v>0153</v>
      </c>
      <c r="I18" s="36" t="str">
        <f>'[1]Access-Jun'!K18</f>
        <v>CONTRIBUICAO P/FINANCIAM.DA SEGURIDADE SOCIAL</v>
      </c>
      <c r="J18" s="37" t="str">
        <f>'[1]Access-Jun'!L18</f>
        <v>3</v>
      </c>
      <c r="K18" s="41"/>
      <c r="L18" s="41"/>
      <c r="M18" s="41"/>
      <c r="N18" s="41">
        <f t="shared" si="0"/>
        <v>0</v>
      </c>
      <c r="O18" s="41"/>
      <c r="P18" s="43">
        <f>IF('[1]Access-Jun'!N18=0,'[1]Access-Jun'!M18,0)</f>
        <v>0</v>
      </c>
      <c r="Q18" s="43">
        <f>IF('[1]Access-Jun'!N18&gt;0,'[1]Access-Jun'!N18,0)</f>
        <v>2115705199</v>
      </c>
      <c r="R18" s="43">
        <f t="shared" si="1"/>
        <v>2115705199</v>
      </c>
      <c r="S18" s="43">
        <f>'[1]Access-Jun'!O18</f>
        <v>2068628244.9100001</v>
      </c>
      <c r="T18" s="44">
        <f t="shared" si="2"/>
        <v>0.97774881202151831</v>
      </c>
      <c r="U18" s="43">
        <f>'[1]Access-Jun'!P18</f>
        <v>2068628244.9100001</v>
      </c>
      <c r="V18" s="44">
        <f t="shared" si="3"/>
        <v>0.97774881202151831</v>
      </c>
      <c r="W18" s="43">
        <f>'[1]Access-Jun'!Q18</f>
        <v>2068628244.9100001</v>
      </c>
      <c r="X18" s="44">
        <f t="shared" si="4"/>
        <v>0.97774881202151831</v>
      </c>
    </row>
    <row r="19" spans="1:24" ht="28.5" customHeight="1">
      <c r="A19" s="35" t="str">
        <f>'[1]Access-Jun'!A19</f>
        <v>25917</v>
      </c>
      <c r="B19" s="36" t="str">
        <f>'[1]Access-Jun'!B19</f>
        <v>FUNDO DO REGIME GERAL DE PREVIDENCIA SOCIAL</v>
      </c>
      <c r="C19" s="37" t="str">
        <f>CONCATENATE('[1]Access-Jun'!C19,".",'[1]Access-Jun'!D19)</f>
        <v>28.846</v>
      </c>
      <c r="D19" s="37" t="str">
        <f>CONCATENATE('[1]Access-Jun'!E19,".",'[1]Access-Jun'!G19)</f>
        <v>0901.0625</v>
      </c>
      <c r="E19" s="36" t="str">
        <f>'[1]Access-Jun'!F19</f>
        <v>OPERACOES ESPECIAIS: CUMPRIMENTO DE SENTENCAS JUDICIAIS</v>
      </c>
      <c r="F19" s="36" t="str">
        <f>'[1]Access-Jun'!H19</f>
        <v>SENTENCAS JUDICIAIS TRANSITADAS EM JULGADO DE PEQUENO VALOR</v>
      </c>
      <c r="G19" s="37" t="str">
        <f>'[1]Access-Jun'!I19</f>
        <v>2</v>
      </c>
      <c r="H19" s="37" t="str">
        <f>'[1]Access-Jun'!J19</f>
        <v>0153</v>
      </c>
      <c r="I19" s="36" t="str">
        <f>'[1]Access-Jun'!K19</f>
        <v>CONTRIBUICAO P/FINANCIAM.DA SEGURIDADE SOCIAL</v>
      </c>
      <c r="J19" s="37" t="str">
        <f>'[1]Access-Jun'!L19</f>
        <v>3</v>
      </c>
      <c r="K19" s="41"/>
      <c r="L19" s="41"/>
      <c r="M19" s="41"/>
      <c r="N19" s="41">
        <f t="shared" si="0"/>
        <v>0</v>
      </c>
      <c r="O19" s="41"/>
      <c r="P19" s="43">
        <f>IF('[1]Access-Jun'!N19=0,'[1]Access-Jun'!M19,0)</f>
        <v>927498550</v>
      </c>
      <c r="Q19" s="43">
        <f>IF('[1]Access-Jun'!N19&gt;0,'[1]Access-Jun'!N19,0)</f>
        <v>0</v>
      </c>
      <c r="R19" s="43">
        <f t="shared" si="1"/>
        <v>927498550</v>
      </c>
      <c r="S19" s="43">
        <f>'[1]Access-Jun'!O19</f>
        <v>927024368.5</v>
      </c>
      <c r="T19" s="44">
        <f t="shared" si="2"/>
        <v>0.99948875230047529</v>
      </c>
      <c r="U19" s="43">
        <f>'[1]Access-Jun'!P19</f>
        <v>927024368.5</v>
      </c>
      <c r="V19" s="44">
        <f t="shared" si="3"/>
        <v>0.99948875230047529</v>
      </c>
      <c r="W19" s="43">
        <f>'[1]Access-Jun'!Q19</f>
        <v>927024368.5</v>
      </c>
      <c r="X19" s="44">
        <f t="shared" si="4"/>
        <v>0.99948875230047529</v>
      </c>
    </row>
    <row r="20" spans="1:24" ht="28.5" customHeight="1">
      <c r="A20" s="35" t="str">
        <f>'[1]Access-Jun'!A20</f>
        <v>26262</v>
      </c>
      <c r="B20" s="36" t="str">
        <f>'[1]Access-Jun'!B20</f>
        <v>UNIVERSIDADE FEDERAL DE SAO PAULO</v>
      </c>
      <c r="C20" s="37" t="str">
        <f>CONCATENATE('[1]Access-Jun'!C20,".",'[1]Access-Jun'!D20)</f>
        <v>28.846</v>
      </c>
      <c r="D20" s="37" t="str">
        <f>CONCATENATE('[1]Access-Jun'!E20,".",'[1]Access-Jun'!G20)</f>
        <v>0901.0005</v>
      </c>
      <c r="E20" s="36" t="str">
        <f>'[1]Access-Jun'!F20</f>
        <v>OPERACOES ESPECIAIS: CUMPRIMENTO DE SENTENCAS JUDICIAIS</v>
      </c>
      <c r="F20" s="36" t="str">
        <f>'[1]Access-Jun'!H20</f>
        <v>SENTENCAS JUDICIAIS TRANSITADAS EM JULGADO (PRECATORIOS)</v>
      </c>
      <c r="G20" s="37" t="str">
        <f>'[1]Access-Jun'!I20</f>
        <v>1</v>
      </c>
      <c r="H20" s="37" t="str">
        <f>'[1]Access-Jun'!J20</f>
        <v>8100</v>
      </c>
      <c r="I20" s="36" t="str">
        <f>'[1]Access-Jun'!K20</f>
        <v>RECURSOS ORDINARIOS</v>
      </c>
      <c r="J20" s="37" t="str">
        <f>'[1]Access-Jun'!L20</f>
        <v>5</v>
      </c>
      <c r="K20" s="41"/>
      <c r="L20" s="41"/>
      <c r="M20" s="41"/>
      <c r="N20" s="41">
        <f t="shared" si="0"/>
        <v>0</v>
      </c>
      <c r="O20" s="41"/>
      <c r="P20" s="43">
        <f>IF('[1]Access-Jun'!N20=0,'[1]Access-Jun'!M20,0)</f>
        <v>0</v>
      </c>
      <c r="Q20" s="43">
        <f>IF('[1]Access-Jun'!N20&gt;0,'[1]Access-Jun'!N20,0)</f>
        <v>1469966</v>
      </c>
      <c r="R20" s="43">
        <f t="shared" si="1"/>
        <v>1469966</v>
      </c>
      <c r="S20" s="43">
        <f>'[1]Access-Jun'!O20</f>
        <v>1451569.17</v>
      </c>
      <c r="T20" s="44">
        <f t="shared" si="2"/>
        <v>0.98748486019404524</v>
      </c>
      <c r="U20" s="43">
        <f>'[1]Access-Jun'!P20</f>
        <v>1451569.17</v>
      </c>
      <c r="V20" s="44">
        <f t="shared" si="3"/>
        <v>0.98748486019404524</v>
      </c>
      <c r="W20" s="43">
        <f>'[1]Access-Jun'!Q20</f>
        <v>1451569.17</v>
      </c>
      <c r="X20" s="44">
        <f t="shared" si="4"/>
        <v>0.98748486019404524</v>
      </c>
    </row>
    <row r="21" spans="1:24" ht="28.5" customHeight="1">
      <c r="A21" s="35" t="str">
        <f>'[1]Access-Jun'!A21</f>
        <v>26262</v>
      </c>
      <c r="B21" s="36" t="str">
        <f>'[1]Access-Jun'!B21</f>
        <v>UNIVERSIDADE FEDERAL DE SAO PAULO</v>
      </c>
      <c r="C21" s="37" t="str">
        <f>CONCATENATE('[1]Access-Jun'!C21,".",'[1]Access-Jun'!D21)</f>
        <v>28.846</v>
      </c>
      <c r="D21" s="37" t="str">
        <f>CONCATENATE('[1]Access-Jun'!E21,".",'[1]Access-Jun'!G21)</f>
        <v>0901.0005</v>
      </c>
      <c r="E21" s="36" t="str">
        <f>'[1]Access-Jun'!F21</f>
        <v>OPERACOES ESPECIAIS: CUMPRIMENTO DE SENTENCAS JUDICIAIS</v>
      </c>
      <c r="F21" s="36" t="str">
        <f>'[1]Access-Jun'!H21</f>
        <v>SENTENCAS JUDICIAIS TRANSITADAS EM JULGADO (PRECATORIOS)</v>
      </c>
      <c r="G21" s="37" t="str">
        <f>'[1]Access-Jun'!I21</f>
        <v>1</v>
      </c>
      <c r="H21" s="37" t="str">
        <f>'[1]Access-Jun'!J21</f>
        <v>8100</v>
      </c>
      <c r="I21" s="36" t="str">
        <f>'[1]Access-Jun'!K21</f>
        <v>RECURSOS ORDINARIOS</v>
      </c>
      <c r="J21" s="37" t="str">
        <f>'[1]Access-Jun'!L21</f>
        <v>3</v>
      </c>
      <c r="K21" s="41"/>
      <c r="L21" s="41"/>
      <c r="M21" s="41"/>
      <c r="N21" s="41">
        <f t="shared" si="0"/>
        <v>0</v>
      </c>
      <c r="O21" s="41"/>
      <c r="P21" s="43">
        <f>IF('[1]Access-Jun'!N21=0,'[1]Access-Jun'!M21,0)</f>
        <v>0</v>
      </c>
      <c r="Q21" s="43">
        <f>IF('[1]Access-Jun'!N21&gt;0,'[1]Access-Jun'!N21,0)</f>
        <v>318363</v>
      </c>
      <c r="R21" s="43">
        <f t="shared" si="1"/>
        <v>318363</v>
      </c>
      <c r="S21" s="43">
        <f>'[1]Access-Jun'!O21</f>
        <v>312689.96999999997</v>
      </c>
      <c r="T21" s="44">
        <f t="shared" si="2"/>
        <v>0.98218062400467387</v>
      </c>
      <c r="U21" s="43">
        <f>'[1]Access-Jun'!P21</f>
        <v>312689.96999999997</v>
      </c>
      <c r="V21" s="44">
        <f t="shared" si="3"/>
        <v>0.98218062400467387</v>
      </c>
      <c r="W21" s="43">
        <f>'[1]Access-Jun'!Q21</f>
        <v>312689.96999999997</v>
      </c>
      <c r="X21" s="44">
        <f t="shared" si="4"/>
        <v>0.98218062400467387</v>
      </c>
    </row>
    <row r="22" spans="1:24" ht="28.5" customHeight="1">
      <c r="A22" s="35" t="str">
        <f>'[1]Access-Jun'!A22</f>
        <v>26262</v>
      </c>
      <c r="B22" s="36" t="str">
        <f>'[1]Access-Jun'!B22</f>
        <v>UNIVERSIDADE FEDERAL DE SAO PAULO</v>
      </c>
      <c r="C22" s="37" t="str">
        <f>CONCATENATE('[1]Access-Jun'!C22,".",'[1]Access-Jun'!D22)</f>
        <v>28.846</v>
      </c>
      <c r="D22" s="37" t="str">
        <f>CONCATENATE('[1]Access-Jun'!E22,".",'[1]Access-Jun'!G22)</f>
        <v>0901.0005</v>
      </c>
      <c r="E22" s="36" t="str">
        <f>'[1]Access-Jun'!F22</f>
        <v>OPERACOES ESPECIAIS: CUMPRIMENTO DE SENTENCAS JUDICIAIS</v>
      </c>
      <c r="F22" s="36" t="str">
        <f>'[1]Access-Jun'!H22</f>
        <v>SENTENCAS JUDICIAIS TRANSITADAS EM JULGADO (PRECATORIOS)</v>
      </c>
      <c r="G22" s="37" t="str">
        <f>'[1]Access-Jun'!I22</f>
        <v>1</v>
      </c>
      <c r="H22" s="37" t="str">
        <f>'[1]Access-Jun'!J22</f>
        <v>8100</v>
      </c>
      <c r="I22" s="36" t="str">
        <f>'[1]Access-Jun'!K22</f>
        <v>RECURSOS ORDINARIOS</v>
      </c>
      <c r="J22" s="37" t="str">
        <f>'[1]Access-Jun'!L22</f>
        <v>1</v>
      </c>
      <c r="K22" s="43"/>
      <c r="L22" s="43"/>
      <c r="M22" s="43"/>
      <c r="N22" s="41">
        <f t="shared" si="0"/>
        <v>0</v>
      </c>
      <c r="O22" s="43"/>
      <c r="P22" s="43">
        <f>IF('[1]Access-Jun'!N22=0,'[1]Access-Jun'!M22,0)</f>
        <v>0</v>
      </c>
      <c r="Q22" s="43">
        <f>IF('[1]Access-Jun'!N22&gt;0,'[1]Access-Jun'!N22,0)</f>
        <v>5105394</v>
      </c>
      <c r="R22" s="43">
        <f t="shared" si="1"/>
        <v>5105394</v>
      </c>
      <c r="S22" s="43">
        <f>'[1]Access-Jun'!O22</f>
        <v>5014418.7300000004</v>
      </c>
      <c r="T22" s="44">
        <f t="shared" si="2"/>
        <v>0.9821805584446569</v>
      </c>
      <c r="U22" s="43">
        <f>'[1]Access-Jun'!P22</f>
        <v>5014418.7300000004</v>
      </c>
      <c r="V22" s="44">
        <f t="shared" si="3"/>
        <v>0.9821805584446569</v>
      </c>
      <c r="W22" s="43">
        <f>'[1]Access-Jun'!Q22</f>
        <v>5014418.7300000004</v>
      </c>
      <c r="X22" s="44">
        <f t="shared" si="4"/>
        <v>0.9821805584446569</v>
      </c>
    </row>
    <row r="23" spans="1:24" ht="28.5" customHeight="1">
      <c r="A23" s="35" t="str">
        <f>'[1]Access-Jun'!A23</f>
        <v>26280</v>
      </c>
      <c r="B23" s="36" t="str">
        <f>'[1]Access-Jun'!B23</f>
        <v>FUNDACAO UNIVERSIDADE FEDERAL DE SAO CARLOS</v>
      </c>
      <c r="C23" s="37" t="str">
        <f>CONCATENATE('[1]Access-Jun'!C23,".",'[1]Access-Jun'!D23)</f>
        <v>28.846</v>
      </c>
      <c r="D23" s="37" t="str">
        <f>CONCATENATE('[1]Access-Jun'!E23,".",'[1]Access-Jun'!G23)</f>
        <v>0901.0005</v>
      </c>
      <c r="E23" s="36" t="str">
        <f>'[1]Access-Jun'!F23</f>
        <v>OPERACOES ESPECIAIS: CUMPRIMENTO DE SENTENCAS JUDICIAIS</v>
      </c>
      <c r="F23" s="36" t="str">
        <f>'[1]Access-Jun'!H23</f>
        <v>SENTENCAS JUDICIAIS TRANSITADAS EM JULGADO (PRECATORIOS)</v>
      </c>
      <c r="G23" s="37" t="str">
        <f>'[1]Access-Jun'!I23</f>
        <v>1</v>
      </c>
      <c r="H23" s="37" t="str">
        <f>'[1]Access-Jun'!J23</f>
        <v>8100</v>
      </c>
      <c r="I23" s="36" t="str">
        <f>'[1]Access-Jun'!K23</f>
        <v>RECURSOS ORDINARIOS</v>
      </c>
      <c r="J23" s="37" t="str">
        <f>'[1]Access-Jun'!L23</f>
        <v>3</v>
      </c>
      <c r="K23" s="43"/>
      <c r="L23" s="43"/>
      <c r="M23" s="43"/>
      <c r="N23" s="41">
        <f t="shared" si="0"/>
        <v>0</v>
      </c>
      <c r="O23" s="43"/>
      <c r="P23" s="43">
        <f>IF('[1]Access-Jun'!N23=0,'[1]Access-Jun'!M23,0)</f>
        <v>0</v>
      </c>
      <c r="Q23" s="43">
        <f>IF('[1]Access-Jun'!N23&gt;0,'[1]Access-Jun'!N23,0)</f>
        <v>73223</v>
      </c>
      <c r="R23" s="43">
        <f t="shared" si="1"/>
        <v>73223</v>
      </c>
      <c r="S23" s="43">
        <f>'[1]Access-Jun'!O23</f>
        <v>71919.17</v>
      </c>
      <c r="T23" s="44">
        <f t="shared" si="2"/>
        <v>0.98219370962675656</v>
      </c>
      <c r="U23" s="43">
        <f>'[1]Access-Jun'!P23</f>
        <v>71919.17</v>
      </c>
      <c r="V23" s="44">
        <f t="shared" si="3"/>
        <v>0.98219370962675656</v>
      </c>
      <c r="W23" s="43">
        <f>'[1]Access-Jun'!Q23</f>
        <v>71919.17</v>
      </c>
      <c r="X23" s="44">
        <f t="shared" si="4"/>
        <v>0.98219370962675656</v>
      </c>
    </row>
    <row r="24" spans="1:24" ht="28.5" customHeight="1">
      <c r="A24" s="35" t="str">
        <f>'[1]Access-Jun'!A24</f>
        <v>26280</v>
      </c>
      <c r="B24" s="36" t="str">
        <f>'[1]Access-Jun'!B24</f>
        <v>FUNDACAO UNIVERSIDADE FEDERAL DE SAO CARLOS</v>
      </c>
      <c r="C24" s="37" t="str">
        <f>CONCATENATE('[1]Access-Jun'!C24,".",'[1]Access-Jun'!D24)</f>
        <v>28.846</v>
      </c>
      <c r="D24" s="37" t="str">
        <f>CONCATENATE('[1]Access-Jun'!E24,".",'[1]Access-Jun'!G24)</f>
        <v>0901.0005</v>
      </c>
      <c r="E24" s="36" t="str">
        <f>'[1]Access-Jun'!F24</f>
        <v>OPERACOES ESPECIAIS: CUMPRIMENTO DE SENTENCAS JUDICIAIS</v>
      </c>
      <c r="F24" s="36" t="str">
        <f>'[1]Access-Jun'!H24</f>
        <v>SENTENCAS JUDICIAIS TRANSITADAS EM JULGADO (PRECATORIOS)</v>
      </c>
      <c r="G24" s="37" t="str">
        <f>'[1]Access-Jun'!I24</f>
        <v>1</v>
      </c>
      <c r="H24" s="37" t="str">
        <f>'[1]Access-Jun'!J24</f>
        <v>8100</v>
      </c>
      <c r="I24" s="36" t="str">
        <f>'[1]Access-Jun'!K24</f>
        <v>RECURSOS ORDINARIOS</v>
      </c>
      <c r="J24" s="37" t="str">
        <f>'[1]Access-Jun'!L24</f>
        <v>1</v>
      </c>
      <c r="K24" s="41"/>
      <c r="L24" s="41"/>
      <c r="M24" s="41"/>
      <c r="N24" s="41">
        <f t="shared" si="0"/>
        <v>0</v>
      </c>
      <c r="O24" s="41"/>
      <c r="P24" s="43">
        <f>IF('[1]Access-Jun'!N24=0,'[1]Access-Jun'!M24,0)</f>
        <v>0</v>
      </c>
      <c r="Q24" s="43">
        <f>IF('[1]Access-Jun'!N24&gt;0,'[1]Access-Jun'!N24,0)</f>
        <v>2944778</v>
      </c>
      <c r="R24" s="43">
        <f t="shared" si="1"/>
        <v>2944778</v>
      </c>
      <c r="S24" s="43">
        <f>'[1]Access-Jun'!O24</f>
        <v>2892304.21</v>
      </c>
      <c r="T24" s="44">
        <f t="shared" si="2"/>
        <v>0.98218073145072393</v>
      </c>
      <c r="U24" s="43">
        <f>'[1]Access-Jun'!P24</f>
        <v>2892304.21</v>
      </c>
      <c r="V24" s="44">
        <f t="shared" si="3"/>
        <v>0.98218073145072393</v>
      </c>
      <c r="W24" s="43">
        <f>'[1]Access-Jun'!Q24</f>
        <v>2892304.21</v>
      </c>
      <c r="X24" s="44">
        <f t="shared" si="4"/>
        <v>0.98218073145072393</v>
      </c>
    </row>
    <row r="25" spans="1:24" ht="28.5" customHeight="1">
      <c r="A25" s="35" t="str">
        <f>'[1]Access-Jun'!A25</f>
        <v>26283</v>
      </c>
      <c r="B25" s="36" t="str">
        <f>'[1]Access-Jun'!B25</f>
        <v>FUNDACAO UNIVERSIDADE FED.DE MATO GROS.DO SUL</v>
      </c>
      <c r="C25" s="37" t="str">
        <f>CONCATENATE('[1]Access-Jun'!C25,".",'[1]Access-Jun'!D25)</f>
        <v>28.846</v>
      </c>
      <c r="D25" s="37" t="str">
        <f>CONCATENATE('[1]Access-Jun'!E25,".",'[1]Access-Jun'!G25)</f>
        <v>0901.0005</v>
      </c>
      <c r="E25" s="36" t="str">
        <f>'[1]Access-Jun'!F25</f>
        <v>OPERACOES ESPECIAIS: CUMPRIMENTO DE SENTENCAS JUDICIAIS</v>
      </c>
      <c r="F25" s="36" t="str">
        <f>'[1]Access-Jun'!H25</f>
        <v>SENTENCAS JUDICIAIS TRANSITADAS EM JULGADO (PRECATORIOS)</v>
      </c>
      <c r="G25" s="37" t="str">
        <f>'[1]Access-Jun'!I25</f>
        <v>1</v>
      </c>
      <c r="H25" s="37" t="str">
        <f>'[1]Access-Jun'!J25</f>
        <v>8100</v>
      </c>
      <c r="I25" s="36" t="str">
        <f>'[1]Access-Jun'!K25</f>
        <v>RECURSOS ORDINARIOS</v>
      </c>
      <c r="J25" s="37" t="str">
        <f>'[1]Access-Jun'!L25</f>
        <v>3</v>
      </c>
      <c r="K25" s="41"/>
      <c r="L25" s="41"/>
      <c r="M25" s="41"/>
      <c r="N25" s="41">
        <f t="shared" si="0"/>
        <v>0</v>
      </c>
      <c r="O25" s="41"/>
      <c r="P25" s="43">
        <f>IF('[1]Access-Jun'!N25=0,'[1]Access-Jun'!M25,0)</f>
        <v>0</v>
      </c>
      <c r="Q25" s="43">
        <f>IF('[1]Access-Jun'!N25&gt;0,'[1]Access-Jun'!N25,0)</f>
        <v>1025618</v>
      </c>
      <c r="R25" s="43">
        <f t="shared" si="1"/>
        <v>1025618</v>
      </c>
      <c r="S25" s="43">
        <f>'[1]Access-Jun'!O25</f>
        <v>967587.49</v>
      </c>
      <c r="T25" s="44">
        <f t="shared" si="2"/>
        <v>0.9434189825061573</v>
      </c>
      <c r="U25" s="43">
        <f>'[1]Access-Jun'!P25</f>
        <v>967587.49</v>
      </c>
      <c r="V25" s="44">
        <f t="shared" si="3"/>
        <v>0.9434189825061573</v>
      </c>
      <c r="W25" s="43">
        <f>'[1]Access-Jun'!Q25</f>
        <v>967587.49</v>
      </c>
      <c r="X25" s="44">
        <f t="shared" si="4"/>
        <v>0.9434189825061573</v>
      </c>
    </row>
    <row r="26" spans="1:24" ht="28.5" customHeight="1">
      <c r="A26" s="35" t="str">
        <f>'[1]Access-Jun'!A26</f>
        <v>26283</v>
      </c>
      <c r="B26" s="36" t="str">
        <f>'[1]Access-Jun'!B26</f>
        <v>FUNDACAO UNIVERSIDADE FED.DE MATO GROS.DO SUL</v>
      </c>
      <c r="C26" s="37" t="str">
        <f>CONCATENATE('[1]Access-Jun'!C26,".",'[1]Access-Jun'!D26)</f>
        <v>28.846</v>
      </c>
      <c r="D26" s="37" t="str">
        <f>CONCATENATE('[1]Access-Jun'!E26,".",'[1]Access-Jun'!G26)</f>
        <v>0901.0005</v>
      </c>
      <c r="E26" s="36" t="str">
        <f>'[1]Access-Jun'!F26</f>
        <v>OPERACOES ESPECIAIS: CUMPRIMENTO DE SENTENCAS JUDICIAIS</v>
      </c>
      <c r="F26" s="36" t="str">
        <f>'[1]Access-Jun'!H26</f>
        <v>SENTENCAS JUDICIAIS TRANSITADAS EM JULGADO (PRECATORIOS)</v>
      </c>
      <c r="G26" s="37" t="str">
        <f>'[1]Access-Jun'!I26</f>
        <v>1</v>
      </c>
      <c r="H26" s="37" t="str">
        <f>'[1]Access-Jun'!J26</f>
        <v>8100</v>
      </c>
      <c r="I26" s="36" t="str">
        <f>'[1]Access-Jun'!K26</f>
        <v>RECURSOS ORDINARIOS</v>
      </c>
      <c r="J26" s="37" t="str">
        <f>'[1]Access-Jun'!L26</f>
        <v>1</v>
      </c>
      <c r="K26" s="41"/>
      <c r="L26" s="41"/>
      <c r="M26" s="41"/>
      <c r="N26" s="41">
        <f t="shared" si="0"/>
        <v>0</v>
      </c>
      <c r="O26" s="41"/>
      <c r="P26" s="43">
        <f>IF('[1]Access-Jun'!N26=0,'[1]Access-Jun'!M26,0)</f>
        <v>0</v>
      </c>
      <c r="Q26" s="43">
        <f>IF('[1]Access-Jun'!N26&gt;0,'[1]Access-Jun'!N26,0)</f>
        <v>5400750</v>
      </c>
      <c r="R26" s="43">
        <f t="shared" si="1"/>
        <v>5400750</v>
      </c>
      <c r="S26" s="43">
        <f>'[1]Access-Jun'!O26</f>
        <v>5304511.5199999996</v>
      </c>
      <c r="T26" s="44">
        <f t="shared" si="2"/>
        <v>0.98218053418506679</v>
      </c>
      <c r="U26" s="43">
        <f>'[1]Access-Jun'!P26</f>
        <v>5304511.5199999996</v>
      </c>
      <c r="V26" s="44">
        <f t="shared" si="3"/>
        <v>0.98218053418506679</v>
      </c>
      <c r="W26" s="43">
        <f>'[1]Access-Jun'!Q26</f>
        <v>5304511.5199999996</v>
      </c>
      <c r="X26" s="44">
        <f t="shared" si="4"/>
        <v>0.98218053418506679</v>
      </c>
    </row>
    <row r="27" spans="1:24" ht="28.5" customHeight="1">
      <c r="A27" s="35" t="str">
        <f>'[1]Access-Jun'!A27</f>
        <v>26298</v>
      </c>
      <c r="B27" s="36" t="str">
        <f>'[1]Access-Jun'!B27</f>
        <v>FUNDO NACIONAL DE DESENVOLVIMENTO DA EDUCACAO</v>
      </c>
      <c r="C27" s="37" t="str">
        <f>CONCATENATE('[1]Access-Jun'!C27,".",'[1]Access-Jun'!D27)</f>
        <v>28.846</v>
      </c>
      <c r="D27" s="37" t="str">
        <f>CONCATENATE('[1]Access-Jun'!E27,".",'[1]Access-Jun'!G27)</f>
        <v>0901.0005</v>
      </c>
      <c r="E27" s="36" t="str">
        <f>'[1]Access-Jun'!F27</f>
        <v>OPERACOES ESPECIAIS: CUMPRIMENTO DE SENTENCAS JUDICIAIS</v>
      </c>
      <c r="F27" s="36" t="str">
        <f>'[1]Access-Jun'!H27</f>
        <v>SENTENCAS JUDICIAIS TRANSITADAS EM JULGADO (PRECATORIOS)</v>
      </c>
      <c r="G27" s="37" t="str">
        <f>'[1]Access-Jun'!I27</f>
        <v>1</v>
      </c>
      <c r="H27" s="37" t="str">
        <f>'[1]Access-Jun'!J27</f>
        <v>8100</v>
      </c>
      <c r="I27" s="36" t="str">
        <f>'[1]Access-Jun'!K27</f>
        <v>RECURSOS ORDINARIOS</v>
      </c>
      <c r="J27" s="37" t="str">
        <f>'[1]Access-Jun'!L27</f>
        <v>3</v>
      </c>
      <c r="K27" s="41"/>
      <c r="L27" s="41"/>
      <c r="M27" s="41"/>
      <c r="N27" s="41">
        <f t="shared" si="0"/>
        <v>0</v>
      </c>
      <c r="O27" s="41"/>
      <c r="P27" s="43">
        <f>IF('[1]Access-Jun'!N27=0,'[1]Access-Jun'!M27,0)</f>
        <v>0</v>
      </c>
      <c r="Q27" s="43">
        <f>IF('[1]Access-Jun'!N27&gt;0,'[1]Access-Jun'!N27,0)</f>
        <v>1045705</v>
      </c>
      <c r="R27" s="43">
        <f t="shared" si="1"/>
        <v>1045705</v>
      </c>
      <c r="S27" s="43">
        <f>'[1]Access-Jun'!O27</f>
        <v>1029624.93</v>
      </c>
      <c r="T27" s="44">
        <f t="shared" si="2"/>
        <v>0.98462274733313893</v>
      </c>
      <c r="U27" s="43">
        <f>'[1]Access-Jun'!P27</f>
        <v>1029624.93</v>
      </c>
      <c r="V27" s="44">
        <f t="shared" si="3"/>
        <v>0.98462274733313893</v>
      </c>
      <c r="W27" s="43">
        <f>'[1]Access-Jun'!Q27</f>
        <v>1029624.93</v>
      </c>
      <c r="X27" s="44">
        <f t="shared" si="4"/>
        <v>0.98462274733313893</v>
      </c>
    </row>
    <row r="28" spans="1:24" ht="28.5" customHeight="1">
      <c r="A28" s="35" t="str">
        <f>'[1]Access-Jun'!A28</f>
        <v>26352</v>
      </c>
      <c r="B28" s="36" t="str">
        <f>'[1]Access-Jun'!B28</f>
        <v>FUNDACAO UNIVERSIDADE FEDERAL DO ABC</v>
      </c>
      <c r="C28" s="37" t="str">
        <f>CONCATENATE('[1]Access-Jun'!C28,".",'[1]Access-Jun'!D28)</f>
        <v>28.846</v>
      </c>
      <c r="D28" s="37" t="str">
        <f>CONCATENATE('[1]Access-Jun'!E28,".",'[1]Access-Jun'!G28)</f>
        <v>0901.0005</v>
      </c>
      <c r="E28" s="36" t="str">
        <f>'[1]Access-Jun'!F28</f>
        <v>OPERACOES ESPECIAIS: CUMPRIMENTO DE SENTENCAS JUDICIAIS</v>
      </c>
      <c r="F28" s="36" t="str">
        <f>'[1]Access-Jun'!H28</f>
        <v>SENTENCAS JUDICIAIS TRANSITADAS EM JULGADO (PRECATORIOS)</v>
      </c>
      <c r="G28" s="37" t="str">
        <f>'[1]Access-Jun'!I28</f>
        <v>1</v>
      </c>
      <c r="H28" s="37" t="str">
        <f>'[1]Access-Jun'!J28</f>
        <v>8100</v>
      </c>
      <c r="I28" s="36" t="str">
        <f>'[1]Access-Jun'!K28</f>
        <v>RECURSOS ORDINARIOS</v>
      </c>
      <c r="J28" s="37" t="str">
        <f>'[1]Access-Jun'!L28</f>
        <v>1</v>
      </c>
      <c r="K28" s="41"/>
      <c r="L28" s="41"/>
      <c r="M28" s="41"/>
      <c r="N28" s="41">
        <f t="shared" si="0"/>
        <v>0</v>
      </c>
      <c r="O28" s="41"/>
      <c r="P28" s="43">
        <f>IF('[1]Access-Jun'!N28=0,'[1]Access-Jun'!M28,0)</f>
        <v>0</v>
      </c>
      <c r="Q28" s="43">
        <f>IF('[1]Access-Jun'!N28&gt;0,'[1]Access-Jun'!N28,0)</f>
        <v>168322</v>
      </c>
      <c r="R28" s="43">
        <f t="shared" si="1"/>
        <v>168322</v>
      </c>
      <c r="S28" s="43">
        <f>'[1]Access-Jun'!O28</f>
        <v>165323.13</v>
      </c>
      <c r="T28" s="44">
        <f t="shared" si="2"/>
        <v>0.98218373118190139</v>
      </c>
      <c r="U28" s="43">
        <f>'[1]Access-Jun'!P28</f>
        <v>165323.13</v>
      </c>
      <c r="V28" s="44">
        <f t="shared" si="3"/>
        <v>0.98218373118190139</v>
      </c>
      <c r="W28" s="43">
        <f>'[1]Access-Jun'!Q28</f>
        <v>165323.13</v>
      </c>
      <c r="X28" s="44">
        <f t="shared" si="4"/>
        <v>0.98218373118190139</v>
      </c>
    </row>
    <row r="29" spans="1:24" ht="28.5" customHeight="1">
      <c r="A29" s="35" t="str">
        <f>'[1]Access-Jun'!A29</f>
        <v>26439</v>
      </c>
      <c r="B29" s="36" t="str">
        <f>'[1]Access-Jun'!B29</f>
        <v>INST.FED.DE EDUC.,CIENC.E TEC.DE SAO PAULO</v>
      </c>
      <c r="C29" s="37" t="str">
        <f>CONCATENATE('[1]Access-Jun'!C29,".",'[1]Access-Jun'!D29)</f>
        <v>28.846</v>
      </c>
      <c r="D29" s="37" t="str">
        <f>CONCATENATE('[1]Access-Jun'!E29,".",'[1]Access-Jun'!G29)</f>
        <v>0901.0005</v>
      </c>
      <c r="E29" s="36" t="str">
        <f>'[1]Access-Jun'!F29</f>
        <v>OPERACOES ESPECIAIS: CUMPRIMENTO DE SENTENCAS JUDICIAIS</v>
      </c>
      <c r="F29" s="36" t="str">
        <f>'[1]Access-Jun'!H29</f>
        <v>SENTENCAS JUDICIAIS TRANSITADAS EM JULGADO (PRECATORIOS)</v>
      </c>
      <c r="G29" s="37" t="str">
        <f>'[1]Access-Jun'!I29</f>
        <v>1</v>
      </c>
      <c r="H29" s="37" t="str">
        <f>'[1]Access-Jun'!J29</f>
        <v>8100</v>
      </c>
      <c r="I29" s="36" t="str">
        <f>'[1]Access-Jun'!K29</f>
        <v>RECURSOS ORDINARIOS</v>
      </c>
      <c r="J29" s="37" t="str">
        <f>'[1]Access-Jun'!L29</f>
        <v>1</v>
      </c>
      <c r="K29" s="41"/>
      <c r="L29" s="41"/>
      <c r="M29" s="41"/>
      <c r="N29" s="41">
        <f t="shared" si="0"/>
        <v>0</v>
      </c>
      <c r="O29" s="41"/>
      <c r="P29" s="43">
        <f>IF('[1]Access-Jun'!N29=0,'[1]Access-Jun'!M29,0)</f>
        <v>0</v>
      </c>
      <c r="Q29" s="43">
        <f>IF('[1]Access-Jun'!N29&gt;0,'[1]Access-Jun'!N29,0)</f>
        <v>160752</v>
      </c>
      <c r="R29" s="43">
        <f t="shared" si="1"/>
        <v>160752</v>
      </c>
      <c r="S29" s="43">
        <f>'[1]Access-Jun'!O29</f>
        <v>157888.17000000001</v>
      </c>
      <c r="T29" s="44">
        <f t="shared" si="2"/>
        <v>0.98218479396834879</v>
      </c>
      <c r="U29" s="43">
        <f>'[1]Access-Jun'!P29</f>
        <v>157888.17000000001</v>
      </c>
      <c r="V29" s="44">
        <f t="shared" si="3"/>
        <v>0.98218479396834879</v>
      </c>
      <c r="W29" s="43">
        <f>'[1]Access-Jun'!Q29</f>
        <v>157888.17000000001</v>
      </c>
      <c r="X29" s="44">
        <f t="shared" si="4"/>
        <v>0.98218479396834879</v>
      </c>
    </row>
    <row r="30" spans="1:24" ht="28.5" customHeight="1">
      <c r="A30" s="35" t="str">
        <f>'[1]Access-Jun'!A30</f>
        <v>30202</v>
      </c>
      <c r="B30" s="36" t="str">
        <f>'[1]Access-Jun'!B30</f>
        <v>FUNDACAO NACIONAL DO INDIO</v>
      </c>
      <c r="C30" s="37" t="str">
        <f>CONCATENATE('[1]Access-Jun'!C30,".",'[1]Access-Jun'!D30)</f>
        <v>28.846</v>
      </c>
      <c r="D30" s="37" t="str">
        <f>CONCATENATE('[1]Access-Jun'!E30,".",'[1]Access-Jun'!G30)</f>
        <v>0901.0005</v>
      </c>
      <c r="E30" s="36" t="str">
        <f>'[1]Access-Jun'!F30</f>
        <v>OPERACOES ESPECIAIS: CUMPRIMENTO DE SENTENCAS JUDICIAIS</v>
      </c>
      <c r="F30" s="36" t="str">
        <f>'[1]Access-Jun'!H30</f>
        <v>SENTENCAS JUDICIAIS TRANSITADAS EM JULGADO (PRECATORIOS)</v>
      </c>
      <c r="G30" s="37" t="str">
        <f>'[1]Access-Jun'!I30</f>
        <v>1</v>
      </c>
      <c r="H30" s="37" t="str">
        <f>'[1]Access-Jun'!J30</f>
        <v>0100</v>
      </c>
      <c r="I30" s="36" t="str">
        <f>'[1]Access-Jun'!K30</f>
        <v>RECURSOS ORDINARIOS</v>
      </c>
      <c r="J30" s="37" t="str">
        <f>'[1]Access-Jun'!L30</f>
        <v>3</v>
      </c>
      <c r="K30" s="41"/>
      <c r="L30" s="41"/>
      <c r="M30" s="41"/>
      <c r="N30" s="41">
        <f t="shared" si="0"/>
        <v>0</v>
      </c>
      <c r="O30" s="41"/>
      <c r="P30" s="43">
        <f>IF('[1]Access-Jun'!N30=0,'[1]Access-Jun'!M30,0)</f>
        <v>0</v>
      </c>
      <c r="Q30" s="43">
        <f>IF('[1]Access-Jun'!N30&gt;0,'[1]Access-Jun'!N30,0)</f>
        <v>0</v>
      </c>
      <c r="R30" s="43">
        <f t="shared" si="1"/>
        <v>0</v>
      </c>
      <c r="S30" s="43">
        <f>'[1]Access-Jun'!O30</f>
        <v>0</v>
      </c>
      <c r="T30" s="44">
        <f t="shared" si="2"/>
        <v>0</v>
      </c>
      <c r="U30" s="43">
        <f>'[1]Access-Jun'!P30</f>
        <v>0</v>
      </c>
      <c r="V30" s="44">
        <f t="shared" si="3"/>
        <v>0</v>
      </c>
      <c r="W30" s="43">
        <f>'[1]Access-Jun'!Q30</f>
        <v>0</v>
      </c>
      <c r="X30" s="44">
        <f t="shared" si="4"/>
        <v>0</v>
      </c>
    </row>
    <row r="31" spans="1:24" ht="28.5" customHeight="1">
      <c r="A31" s="35" t="str">
        <f>'[1]Access-Jun'!A31</f>
        <v>32265</v>
      </c>
      <c r="B31" s="36" t="str">
        <f>'[1]Access-Jun'!B31</f>
        <v>AGENCIA NACIONAL DO PETROLEO - ANP</v>
      </c>
      <c r="C31" s="37" t="str">
        <f>CONCATENATE('[1]Access-Jun'!C31,".",'[1]Access-Jun'!D31)</f>
        <v>28.846</v>
      </c>
      <c r="D31" s="37" t="str">
        <f>CONCATENATE('[1]Access-Jun'!E31,".",'[1]Access-Jun'!G31)</f>
        <v>0901.0005</v>
      </c>
      <c r="E31" s="36" t="str">
        <f>'[1]Access-Jun'!F31</f>
        <v>OPERACOES ESPECIAIS: CUMPRIMENTO DE SENTENCAS JUDICIAIS</v>
      </c>
      <c r="F31" s="36" t="str">
        <f>'[1]Access-Jun'!H31</f>
        <v>SENTENCAS JUDICIAIS TRANSITADAS EM JULGADO (PRECATORIOS)</v>
      </c>
      <c r="G31" s="37" t="str">
        <f>'[1]Access-Jun'!I31</f>
        <v>1</v>
      </c>
      <c r="H31" s="37" t="str">
        <f>'[1]Access-Jun'!J31</f>
        <v>0100</v>
      </c>
      <c r="I31" s="36" t="str">
        <f>'[1]Access-Jun'!K31</f>
        <v>RECURSOS ORDINARIOS</v>
      </c>
      <c r="J31" s="37" t="str">
        <f>'[1]Access-Jun'!L31</f>
        <v>3</v>
      </c>
      <c r="K31" s="41"/>
      <c r="L31" s="41"/>
      <c r="M31" s="41"/>
      <c r="N31" s="41">
        <f t="shared" si="0"/>
        <v>0</v>
      </c>
      <c r="O31" s="41"/>
      <c r="P31" s="43">
        <f>IF('[1]Access-Jun'!N31=0,'[1]Access-Jun'!M31,0)</f>
        <v>0</v>
      </c>
      <c r="Q31" s="43">
        <f>IF('[1]Access-Jun'!N31&gt;0,'[1]Access-Jun'!N31,0)</f>
        <v>1858845</v>
      </c>
      <c r="R31" s="43">
        <f t="shared" si="1"/>
        <v>1858845</v>
      </c>
      <c r="S31" s="43">
        <f>'[1]Access-Jun'!O31</f>
        <v>1834180.91</v>
      </c>
      <c r="T31" s="44">
        <f t="shared" si="2"/>
        <v>0.98673149724694631</v>
      </c>
      <c r="U31" s="43">
        <f>'[1]Access-Jun'!P31</f>
        <v>1834180.91</v>
      </c>
      <c r="V31" s="44">
        <f t="shared" si="3"/>
        <v>0.98673149724694631</v>
      </c>
      <c r="W31" s="43">
        <f>'[1]Access-Jun'!Q31</f>
        <v>1834180.91</v>
      </c>
      <c r="X31" s="44">
        <f t="shared" si="4"/>
        <v>0.98673149724694631</v>
      </c>
    </row>
    <row r="32" spans="1:24" ht="28.5" customHeight="1">
      <c r="A32" s="35" t="str">
        <f>'[1]Access-Jun'!A32</f>
        <v>32265</v>
      </c>
      <c r="B32" s="36" t="str">
        <f>'[1]Access-Jun'!B32</f>
        <v>AGENCIA NACIONAL DO PETROLEO - ANP</v>
      </c>
      <c r="C32" s="37" t="str">
        <f>CONCATENATE('[1]Access-Jun'!C32,".",'[1]Access-Jun'!D32)</f>
        <v>28.846</v>
      </c>
      <c r="D32" s="37" t="str">
        <f>CONCATENATE('[1]Access-Jun'!E32,".",'[1]Access-Jun'!G32)</f>
        <v>0901.0005</v>
      </c>
      <c r="E32" s="36" t="str">
        <f>'[1]Access-Jun'!F32</f>
        <v>OPERACOES ESPECIAIS: CUMPRIMENTO DE SENTENCAS JUDICIAIS</v>
      </c>
      <c r="F32" s="36" t="str">
        <f>'[1]Access-Jun'!H32</f>
        <v>SENTENCAS JUDICIAIS TRANSITADAS EM JULGADO (PRECATORIOS)</v>
      </c>
      <c r="G32" s="37" t="str">
        <f>'[1]Access-Jun'!I32</f>
        <v>1</v>
      </c>
      <c r="H32" s="37" t="str">
        <f>'[1]Access-Jun'!J32</f>
        <v>0100</v>
      </c>
      <c r="I32" s="36" t="str">
        <f>'[1]Access-Jun'!K32</f>
        <v>RECURSOS ORDINARIOS</v>
      </c>
      <c r="J32" s="37" t="str">
        <f>'[1]Access-Jun'!L32</f>
        <v>1</v>
      </c>
      <c r="K32" s="41"/>
      <c r="L32" s="41"/>
      <c r="M32" s="41"/>
      <c r="N32" s="41">
        <f t="shared" si="0"/>
        <v>0</v>
      </c>
      <c r="O32" s="41"/>
      <c r="P32" s="43">
        <f>IF('[1]Access-Jun'!N32=0,'[1]Access-Jun'!M32,0)</f>
        <v>0</v>
      </c>
      <c r="Q32" s="43">
        <f>IF('[1]Access-Jun'!N32&gt;0,'[1]Access-Jun'!N32,0)</f>
        <v>0</v>
      </c>
      <c r="R32" s="43">
        <f t="shared" si="1"/>
        <v>0</v>
      </c>
      <c r="S32" s="43">
        <f>'[1]Access-Jun'!O32</f>
        <v>0</v>
      </c>
      <c r="T32" s="44">
        <f t="shared" si="2"/>
        <v>0</v>
      </c>
      <c r="U32" s="43">
        <f>'[1]Access-Jun'!P32</f>
        <v>0</v>
      </c>
      <c r="V32" s="44">
        <f t="shared" si="3"/>
        <v>0</v>
      </c>
      <c r="W32" s="43">
        <f>'[1]Access-Jun'!Q32</f>
        <v>0</v>
      </c>
      <c r="X32" s="44">
        <f t="shared" si="4"/>
        <v>0</v>
      </c>
    </row>
    <row r="33" spans="1:24" ht="28.5" customHeight="1">
      <c r="A33" s="35" t="str">
        <f>'[1]Access-Jun'!A33</f>
        <v>36211</v>
      </c>
      <c r="B33" s="36" t="str">
        <f>'[1]Access-Jun'!B33</f>
        <v>FUNDACAO NACIONAL DE SAUDE</v>
      </c>
      <c r="C33" s="37" t="str">
        <f>CONCATENATE('[1]Access-Jun'!C33,".",'[1]Access-Jun'!D33)</f>
        <v>28.846</v>
      </c>
      <c r="D33" s="37" t="str">
        <f>CONCATENATE('[1]Access-Jun'!E33,".",'[1]Access-Jun'!G33)</f>
        <v>0901.0005</v>
      </c>
      <c r="E33" s="36" t="str">
        <f>'[1]Access-Jun'!F33</f>
        <v>OPERACOES ESPECIAIS: CUMPRIMENTO DE SENTENCAS JUDICIAIS</v>
      </c>
      <c r="F33" s="36" t="str">
        <f>'[1]Access-Jun'!H33</f>
        <v>SENTENCAS JUDICIAIS TRANSITADAS EM JULGADO (PRECATORIOS)</v>
      </c>
      <c r="G33" s="37" t="str">
        <f>'[1]Access-Jun'!I33</f>
        <v>2</v>
      </c>
      <c r="H33" s="37" t="str">
        <f>'[1]Access-Jun'!J33</f>
        <v>6100</v>
      </c>
      <c r="I33" s="36" t="str">
        <f>'[1]Access-Jun'!K33</f>
        <v>RECURSOS ORDINARIOS</v>
      </c>
      <c r="J33" s="37" t="str">
        <f>'[1]Access-Jun'!L33</f>
        <v>3</v>
      </c>
      <c r="K33" s="41"/>
      <c r="L33" s="41"/>
      <c r="M33" s="41"/>
      <c r="N33" s="41">
        <f t="shared" si="0"/>
        <v>0</v>
      </c>
      <c r="O33" s="41"/>
      <c r="P33" s="43">
        <f>IF('[1]Access-Jun'!N33=0,'[1]Access-Jun'!M33,0)</f>
        <v>0</v>
      </c>
      <c r="Q33" s="43">
        <f>IF('[1]Access-Jun'!N33&gt;0,'[1]Access-Jun'!N33,0)</f>
        <v>630633</v>
      </c>
      <c r="R33" s="43">
        <f t="shared" si="1"/>
        <v>630633</v>
      </c>
      <c r="S33" s="43">
        <f>'[1]Access-Jun'!O33</f>
        <v>622078.55000000005</v>
      </c>
      <c r="T33" s="44">
        <f t="shared" si="2"/>
        <v>0.98643513739369815</v>
      </c>
      <c r="U33" s="43">
        <f>'[1]Access-Jun'!P33</f>
        <v>622078.55000000005</v>
      </c>
      <c r="V33" s="44">
        <f t="shared" si="3"/>
        <v>0.98643513739369815</v>
      </c>
      <c r="W33" s="43">
        <f>'[1]Access-Jun'!Q33</f>
        <v>622078.55000000005</v>
      </c>
      <c r="X33" s="44">
        <f t="shared" si="4"/>
        <v>0.98643513739369815</v>
      </c>
    </row>
    <row r="34" spans="1:24" ht="28.5" customHeight="1">
      <c r="A34" s="35" t="str">
        <f>'[1]Access-Jun'!A34</f>
        <v>36211</v>
      </c>
      <c r="B34" s="36" t="str">
        <f>'[1]Access-Jun'!B34</f>
        <v>FUNDACAO NACIONAL DE SAUDE</v>
      </c>
      <c r="C34" s="37" t="str">
        <f>CONCATENATE('[1]Access-Jun'!C34,".",'[1]Access-Jun'!D34)</f>
        <v>28.846</v>
      </c>
      <c r="D34" s="37" t="str">
        <f>CONCATENATE('[1]Access-Jun'!E34,".",'[1]Access-Jun'!G34)</f>
        <v>0901.0005</v>
      </c>
      <c r="E34" s="36" t="str">
        <f>'[1]Access-Jun'!F34</f>
        <v>OPERACOES ESPECIAIS: CUMPRIMENTO DE SENTENCAS JUDICIAIS</v>
      </c>
      <c r="F34" s="36" t="str">
        <f>'[1]Access-Jun'!H34</f>
        <v>SENTENCAS JUDICIAIS TRANSITADAS EM JULGADO (PRECATORIOS)</v>
      </c>
      <c r="G34" s="37" t="str">
        <f>'[1]Access-Jun'!I34</f>
        <v>2</v>
      </c>
      <c r="H34" s="37" t="str">
        <f>'[1]Access-Jun'!J34</f>
        <v>6100</v>
      </c>
      <c r="I34" s="36" t="str">
        <f>'[1]Access-Jun'!K34</f>
        <v>RECURSOS ORDINARIOS</v>
      </c>
      <c r="J34" s="37" t="str">
        <f>'[1]Access-Jun'!L34</f>
        <v>1</v>
      </c>
      <c r="K34" s="41"/>
      <c r="L34" s="41"/>
      <c r="M34" s="41"/>
      <c r="N34" s="41">
        <f t="shared" si="0"/>
        <v>0</v>
      </c>
      <c r="O34" s="41"/>
      <c r="P34" s="43">
        <f>IF('[1]Access-Jun'!N34=0,'[1]Access-Jun'!M34,0)</f>
        <v>0</v>
      </c>
      <c r="Q34" s="43">
        <f>IF('[1]Access-Jun'!N34&gt;0,'[1]Access-Jun'!N34,0)</f>
        <v>814679</v>
      </c>
      <c r="R34" s="43">
        <f t="shared" si="1"/>
        <v>814679</v>
      </c>
      <c r="S34" s="43">
        <f>'[1]Access-Jun'!O34</f>
        <v>800162.31</v>
      </c>
      <c r="T34" s="44">
        <f t="shared" si="2"/>
        <v>0.98218109218477467</v>
      </c>
      <c r="U34" s="43">
        <f>'[1]Access-Jun'!P34</f>
        <v>800162.31</v>
      </c>
      <c r="V34" s="44">
        <f t="shared" si="3"/>
        <v>0.98218109218477467</v>
      </c>
      <c r="W34" s="43">
        <f>'[1]Access-Jun'!Q34</f>
        <v>800162.31</v>
      </c>
      <c r="X34" s="44">
        <f t="shared" si="4"/>
        <v>0.98218109218477467</v>
      </c>
    </row>
    <row r="35" spans="1:24" ht="28.5" customHeight="1">
      <c r="A35" s="35" t="str">
        <f>'[1]Access-Jun'!A35</f>
        <v>36212</v>
      </c>
      <c r="B35" s="36" t="str">
        <f>'[1]Access-Jun'!B35</f>
        <v>AGENCIA NACIONAL DE VIGILANCIA SANITARIA</v>
      </c>
      <c r="C35" s="37" t="str">
        <f>CONCATENATE('[1]Access-Jun'!C35,".",'[1]Access-Jun'!D35)</f>
        <v>28.846</v>
      </c>
      <c r="D35" s="37" t="str">
        <f>CONCATENATE('[1]Access-Jun'!E35,".",'[1]Access-Jun'!G35)</f>
        <v>0901.0005</v>
      </c>
      <c r="E35" s="36" t="str">
        <f>'[1]Access-Jun'!F35</f>
        <v>OPERACOES ESPECIAIS: CUMPRIMENTO DE SENTENCAS JUDICIAIS</v>
      </c>
      <c r="F35" s="36" t="str">
        <f>'[1]Access-Jun'!H35</f>
        <v>SENTENCAS JUDICIAIS TRANSITADAS EM JULGADO (PRECATORIOS)</v>
      </c>
      <c r="G35" s="37" t="str">
        <f>'[1]Access-Jun'!I35</f>
        <v>2</v>
      </c>
      <c r="H35" s="37" t="str">
        <f>'[1]Access-Jun'!J35</f>
        <v>6100</v>
      </c>
      <c r="I35" s="36" t="str">
        <f>'[1]Access-Jun'!K35</f>
        <v>RECURSOS ORDINARIOS</v>
      </c>
      <c r="J35" s="37" t="str">
        <f>'[1]Access-Jun'!L35</f>
        <v>1</v>
      </c>
      <c r="K35" s="41"/>
      <c r="L35" s="41"/>
      <c r="M35" s="41"/>
      <c r="N35" s="41">
        <f t="shared" si="0"/>
        <v>0</v>
      </c>
      <c r="O35" s="41"/>
      <c r="P35" s="43">
        <f>IF('[1]Access-Jun'!N35=0,'[1]Access-Jun'!M35,0)</f>
        <v>0</v>
      </c>
      <c r="Q35" s="43">
        <f>IF('[1]Access-Jun'!N35&gt;0,'[1]Access-Jun'!N35,0)</f>
        <v>295748</v>
      </c>
      <c r="R35" s="43">
        <f t="shared" si="1"/>
        <v>295748</v>
      </c>
      <c r="S35" s="43">
        <f>'[1]Access-Jun'!O35</f>
        <v>290478.18</v>
      </c>
      <c r="T35" s="44">
        <f t="shared" si="2"/>
        <v>0.98218138415137213</v>
      </c>
      <c r="U35" s="43">
        <f>'[1]Access-Jun'!P35</f>
        <v>290478.18</v>
      </c>
      <c r="V35" s="44">
        <f t="shared" si="3"/>
        <v>0.98218138415137213</v>
      </c>
      <c r="W35" s="43">
        <f>'[1]Access-Jun'!Q35</f>
        <v>290478.18</v>
      </c>
      <c r="X35" s="44">
        <f t="shared" si="4"/>
        <v>0.98218138415137213</v>
      </c>
    </row>
    <row r="36" spans="1:24" ht="28.5" customHeight="1">
      <c r="A36" s="35" t="str">
        <f>'[1]Access-Jun'!A36</f>
        <v>39252</v>
      </c>
      <c r="B36" s="36" t="str">
        <f>'[1]Access-Jun'!B36</f>
        <v>DEPTO.NAC.DE INFRA±ESTRUT.DE TRANSPORTES-DNIT</v>
      </c>
      <c r="C36" s="37" t="str">
        <f>CONCATENATE('[1]Access-Jun'!C36,".",'[1]Access-Jun'!D36)</f>
        <v>28.846</v>
      </c>
      <c r="D36" s="37" t="str">
        <f>CONCATENATE('[1]Access-Jun'!E36,".",'[1]Access-Jun'!G36)</f>
        <v>0901.0005</v>
      </c>
      <c r="E36" s="36" t="str">
        <f>'[1]Access-Jun'!F36</f>
        <v>OPERACOES ESPECIAIS: CUMPRIMENTO DE SENTENCAS JUDICIAIS</v>
      </c>
      <c r="F36" s="36" t="str">
        <f>'[1]Access-Jun'!H36</f>
        <v>SENTENCAS JUDICIAIS TRANSITADAS EM JULGADO (PRECATORIOS)</v>
      </c>
      <c r="G36" s="37" t="str">
        <f>'[1]Access-Jun'!I36</f>
        <v>1</v>
      </c>
      <c r="H36" s="37" t="str">
        <f>'[1]Access-Jun'!J36</f>
        <v>0100</v>
      </c>
      <c r="I36" s="36" t="str">
        <f>'[1]Access-Jun'!K36</f>
        <v>RECURSOS ORDINARIOS</v>
      </c>
      <c r="J36" s="37" t="str">
        <f>'[1]Access-Jun'!L36</f>
        <v>3</v>
      </c>
      <c r="K36" s="41"/>
      <c r="L36" s="41"/>
      <c r="M36" s="41"/>
      <c r="N36" s="41">
        <f t="shared" si="0"/>
        <v>0</v>
      </c>
      <c r="O36" s="41"/>
      <c r="P36" s="43">
        <f>IF('[1]Access-Jun'!N36=0,'[1]Access-Jun'!M36,0)</f>
        <v>0</v>
      </c>
      <c r="Q36" s="43">
        <f>IF('[1]Access-Jun'!N36&gt;0,'[1]Access-Jun'!N36,0)</f>
        <v>1871329</v>
      </c>
      <c r="R36" s="43">
        <f t="shared" si="1"/>
        <v>1871329</v>
      </c>
      <c r="S36" s="43">
        <f>'[1]Access-Jun'!O36</f>
        <v>1847050.32</v>
      </c>
      <c r="T36" s="44">
        <f t="shared" si="2"/>
        <v>0.98702596924431785</v>
      </c>
      <c r="U36" s="43">
        <f>'[1]Access-Jun'!P36</f>
        <v>1847050.32</v>
      </c>
      <c r="V36" s="44">
        <f t="shared" si="3"/>
        <v>0.98702596924431785</v>
      </c>
      <c r="W36" s="43">
        <f>'[1]Access-Jun'!Q36</f>
        <v>1847050.32</v>
      </c>
      <c r="X36" s="44">
        <f t="shared" si="4"/>
        <v>0.98702596924431785</v>
      </c>
    </row>
    <row r="37" spans="1:24" ht="28.5" customHeight="1">
      <c r="A37" s="35" t="str">
        <f>'[1]Access-Jun'!A37</f>
        <v>39252</v>
      </c>
      <c r="B37" s="36" t="str">
        <f>'[1]Access-Jun'!B37</f>
        <v>DEPTO.NAC.DE INFRA±ESTRUT.DE TRANSPORTES-DNIT</v>
      </c>
      <c r="C37" s="37" t="str">
        <f>CONCATENATE('[1]Access-Jun'!C37,".",'[1]Access-Jun'!D37)</f>
        <v>28.846</v>
      </c>
      <c r="D37" s="37" t="str">
        <f>CONCATENATE('[1]Access-Jun'!E37,".",'[1]Access-Jun'!G37)</f>
        <v>0901.0005</v>
      </c>
      <c r="E37" s="36" t="str">
        <f>'[1]Access-Jun'!F37</f>
        <v>OPERACOES ESPECIAIS: CUMPRIMENTO DE SENTENCAS JUDICIAIS</v>
      </c>
      <c r="F37" s="36" t="str">
        <f>'[1]Access-Jun'!H37</f>
        <v>SENTENCAS JUDICIAIS TRANSITADAS EM JULGADO (PRECATORIOS)</v>
      </c>
      <c r="G37" s="37" t="str">
        <f>'[1]Access-Jun'!I37</f>
        <v>1</v>
      </c>
      <c r="H37" s="37" t="str">
        <f>'[1]Access-Jun'!J37</f>
        <v>0100</v>
      </c>
      <c r="I37" s="36" t="str">
        <f>'[1]Access-Jun'!K37</f>
        <v>RECURSOS ORDINARIOS</v>
      </c>
      <c r="J37" s="37" t="str">
        <f>'[1]Access-Jun'!L37</f>
        <v>1</v>
      </c>
      <c r="K37" s="41"/>
      <c r="L37" s="41"/>
      <c r="M37" s="41"/>
      <c r="N37" s="41">
        <f t="shared" si="0"/>
        <v>0</v>
      </c>
      <c r="O37" s="41"/>
      <c r="P37" s="43">
        <f>IF('[1]Access-Jun'!N37=0,'[1]Access-Jun'!M37,0)</f>
        <v>0</v>
      </c>
      <c r="Q37" s="43">
        <f>IF('[1]Access-Jun'!N37&gt;0,'[1]Access-Jun'!N37,0)</f>
        <v>0</v>
      </c>
      <c r="R37" s="43">
        <f t="shared" si="1"/>
        <v>0</v>
      </c>
      <c r="S37" s="43">
        <f>'[1]Access-Jun'!O37</f>
        <v>0</v>
      </c>
      <c r="T37" s="44">
        <f t="shared" si="2"/>
        <v>0</v>
      </c>
      <c r="U37" s="43">
        <f>'[1]Access-Jun'!P37</f>
        <v>0</v>
      </c>
      <c r="V37" s="44">
        <f t="shared" si="3"/>
        <v>0</v>
      </c>
      <c r="W37" s="43">
        <f>'[1]Access-Jun'!Q37</f>
        <v>0</v>
      </c>
      <c r="X37" s="44">
        <f t="shared" si="4"/>
        <v>0</v>
      </c>
    </row>
    <row r="38" spans="1:24" ht="28.5" customHeight="1">
      <c r="A38" s="35" t="str">
        <f>'[1]Access-Jun'!A38</f>
        <v>40203</v>
      </c>
      <c r="B38" s="36" t="str">
        <f>'[1]Access-Jun'!B38</f>
        <v>FUNDACAO JORGE DUPRAT FIG.DE SEG.MED.TRABALHO</v>
      </c>
      <c r="C38" s="37" t="str">
        <f>CONCATENATE('[1]Access-Jun'!C38,".",'[1]Access-Jun'!D38)</f>
        <v>28.846</v>
      </c>
      <c r="D38" s="37" t="str">
        <f>CONCATENATE('[1]Access-Jun'!E38,".",'[1]Access-Jun'!G38)</f>
        <v>0901.0005</v>
      </c>
      <c r="E38" s="36" t="str">
        <f>'[1]Access-Jun'!F38</f>
        <v>OPERACOES ESPECIAIS: CUMPRIMENTO DE SENTENCAS JUDICIAIS</v>
      </c>
      <c r="F38" s="36" t="str">
        <f>'[1]Access-Jun'!H38</f>
        <v>SENTENCAS JUDICIAIS TRANSITADAS EM JULGADO (PRECATORIOS)</v>
      </c>
      <c r="G38" s="37" t="str">
        <f>'[1]Access-Jun'!I38</f>
        <v>1</v>
      </c>
      <c r="H38" s="37" t="str">
        <f>'[1]Access-Jun'!J38</f>
        <v>0100</v>
      </c>
      <c r="I38" s="36" t="str">
        <f>'[1]Access-Jun'!K38</f>
        <v>RECURSOS ORDINARIOS</v>
      </c>
      <c r="J38" s="37" t="str">
        <f>'[1]Access-Jun'!L38</f>
        <v>1</v>
      </c>
      <c r="K38" s="41"/>
      <c r="L38" s="41"/>
      <c r="M38" s="41"/>
      <c r="N38" s="41">
        <f t="shared" si="0"/>
        <v>0</v>
      </c>
      <c r="O38" s="41"/>
      <c r="P38" s="43">
        <f>IF('[1]Access-Jun'!N38=0,'[1]Access-Jun'!M38,0)</f>
        <v>0</v>
      </c>
      <c r="Q38" s="43">
        <f>IF('[1]Access-Jun'!N38&gt;0,'[1]Access-Jun'!N38,0)</f>
        <v>0</v>
      </c>
      <c r="R38" s="43">
        <f t="shared" si="1"/>
        <v>0</v>
      </c>
      <c r="S38" s="43">
        <f>'[1]Access-Jun'!O38</f>
        <v>0</v>
      </c>
      <c r="T38" s="44">
        <f t="shared" si="2"/>
        <v>0</v>
      </c>
      <c r="U38" s="43">
        <f>'[1]Access-Jun'!P38</f>
        <v>0</v>
      </c>
      <c r="V38" s="44">
        <f t="shared" si="3"/>
        <v>0</v>
      </c>
      <c r="W38" s="43">
        <f>'[1]Access-Jun'!Q38</f>
        <v>0</v>
      </c>
      <c r="X38" s="44">
        <f t="shared" si="4"/>
        <v>0</v>
      </c>
    </row>
    <row r="39" spans="1:24" ht="28.5" customHeight="1">
      <c r="A39" s="35" t="str">
        <f>'[1]Access-Jun'!A39</f>
        <v>44201</v>
      </c>
      <c r="B39" s="36" t="str">
        <f>'[1]Access-Jun'!B39</f>
        <v>INST.BRAS.DO MEIO AMB.E REC.NAT.RENOVAVEIS</v>
      </c>
      <c r="C39" s="37" t="str">
        <f>CONCATENATE('[1]Access-Jun'!C39,".",'[1]Access-Jun'!D39)</f>
        <v>28.846</v>
      </c>
      <c r="D39" s="37" t="str">
        <f>CONCATENATE('[1]Access-Jun'!E39,".",'[1]Access-Jun'!G39)</f>
        <v>0901.0005</v>
      </c>
      <c r="E39" s="36" t="str">
        <f>'[1]Access-Jun'!F39</f>
        <v>OPERACOES ESPECIAIS: CUMPRIMENTO DE SENTENCAS JUDICIAIS</v>
      </c>
      <c r="F39" s="36" t="str">
        <f>'[1]Access-Jun'!H39</f>
        <v>SENTENCAS JUDICIAIS TRANSITADAS EM JULGADO (PRECATORIOS)</v>
      </c>
      <c r="G39" s="37" t="str">
        <f>'[1]Access-Jun'!I39</f>
        <v>1</v>
      </c>
      <c r="H39" s="37" t="str">
        <f>'[1]Access-Jun'!J39</f>
        <v>0100</v>
      </c>
      <c r="I39" s="36" t="str">
        <f>'[1]Access-Jun'!K39</f>
        <v>RECURSOS ORDINARIOS</v>
      </c>
      <c r="J39" s="37" t="str">
        <f>'[1]Access-Jun'!L39</f>
        <v>1</v>
      </c>
      <c r="K39" s="41"/>
      <c r="L39" s="41"/>
      <c r="M39" s="41"/>
      <c r="N39" s="41">
        <f t="shared" si="0"/>
        <v>0</v>
      </c>
      <c r="O39" s="41"/>
      <c r="P39" s="43">
        <f>IF('[1]Access-Jun'!N39=0,'[1]Access-Jun'!M39,0)</f>
        <v>0</v>
      </c>
      <c r="Q39" s="43">
        <f>IF('[1]Access-Jun'!N39&gt;0,'[1]Access-Jun'!N39,0)</f>
        <v>287227</v>
      </c>
      <c r="R39" s="43">
        <f t="shared" si="1"/>
        <v>287227</v>
      </c>
      <c r="S39" s="43">
        <f>'[1]Access-Jun'!O39</f>
        <v>282108.90000000002</v>
      </c>
      <c r="T39" s="44">
        <f t="shared" si="2"/>
        <v>0.98218099273397008</v>
      </c>
      <c r="U39" s="43">
        <f>'[1]Access-Jun'!P39</f>
        <v>282108.90000000002</v>
      </c>
      <c r="V39" s="44">
        <f t="shared" si="3"/>
        <v>0.98218099273397008</v>
      </c>
      <c r="W39" s="43">
        <f>'[1]Access-Jun'!Q39</f>
        <v>282108.90000000002</v>
      </c>
      <c r="X39" s="44">
        <f t="shared" si="4"/>
        <v>0.98218099273397008</v>
      </c>
    </row>
    <row r="40" spans="1:24" ht="28.5" customHeight="1">
      <c r="A40" s="35" t="str">
        <f>'[1]Access-Jun'!A40</f>
        <v>52221</v>
      </c>
      <c r="B40" s="36" t="str">
        <f>'[1]Access-Jun'!B40</f>
        <v>INDUSTRIA DE MATERIAL BELICO DO BRASIL-IMBEL</v>
      </c>
      <c r="C40" s="37" t="str">
        <f>CONCATENATE('[1]Access-Jun'!C40,".",'[1]Access-Jun'!D40)</f>
        <v>28.846</v>
      </c>
      <c r="D40" s="37" t="str">
        <f>CONCATENATE('[1]Access-Jun'!E40,".",'[1]Access-Jun'!G40)</f>
        <v>0901.0005</v>
      </c>
      <c r="E40" s="36" t="str">
        <f>'[1]Access-Jun'!F40</f>
        <v>OPERACOES ESPECIAIS: CUMPRIMENTO DE SENTENCAS JUDICIAIS</v>
      </c>
      <c r="F40" s="36" t="str">
        <f>'[1]Access-Jun'!H40</f>
        <v>SENTENCAS JUDICIAIS TRANSITADAS EM JULGADO (PRECATORIOS)</v>
      </c>
      <c r="G40" s="37" t="str">
        <f>'[1]Access-Jun'!I40</f>
        <v>1</v>
      </c>
      <c r="H40" s="37" t="str">
        <f>'[1]Access-Jun'!J40</f>
        <v>0100</v>
      </c>
      <c r="I40" s="36" t="str">
        <f>'[1]Access-Jun'!K40</f>
        <v>RECURSOS ORDINARIOS</v>
      </c>
      <c r="J40" s="37" t="str">
        <f>'[1]Access-Jun'!L40</f>
        <v>3</v>
      </c>
      <c r="K40" s="41"/>
      <c r="L40" s="41"/>
      <c r="M40" s="41"/>
      <c r="N40" s="41">
        <f t="shared" si="0"/>
        <v>0</v>
      </c>
      <c r="O40" s="41"/>
      <c r="P40" s="43">
        <f>IF('[1]Access-Jun'!N40=0,'[1]Access-Jun'!M40,0)</f>
        <v>0</v>
      </c>
      <c r="Q40" s="43">
        <f>IF('[1]Access-Jun'!N40&gt;0,'[1]Access-Jun'!N40,0)</f>
        <v>2583423</v>
      </c>
      <c r="R40" s="43">
        <f t="shared" si="1"/>
        <v>2583423</v>
      </c>
      <c r="S40" s="43">
        <f>'[1]Access-Jun'!O40</f>
        <v>2537388.16</v>
      </c>
      <c r="T40" s="44">
        <f t="shared" si="2"/>
        <v>0.98218068043831774</v>
      </c>
      <c r="U40" s="43">
        <f>'[1]Access-Jun'!P40</f>
        <v>2537388.16</v>
      </c>
      <c r="V40" s="44">
        <f t="shared" si="3"/>
        <v>0.98218068043831774</v>
      </c>
      <c r="W40" s="43">
        <f>'[1]Access-Jun'!Q40</f>
        <v>2537388.16</v>
      </c>
      <c r="X40" s="44">
        <f t="shared" si="4"/>
        <v>0.98218068043831774</v>
      </c>
    </row>
    <row r="41" spans="1:24" ht="28.5" customHeight="1">
      <c r="A41" s="35" t="str">
        <f>'[1]Access-Jun'!A41</f>
        <v>55201</v>
      </c>
      <c r="B41" s="36" t="str">
        <f>'[1]Access-Jun'!B41</f>
        <v>INSTITUTO NACIONAL DO SEGURO SOCIAL - INSS</v>
      </c>
      <c r="C41" s="37" t="str">
        <f>CONCATENATE('[1]Access-Jun'!C41,".",'[1]Access-Jun'!D41)</f>
        <v>28.846</v>
      </c>
      <c r="D41" s="37" t="str">
        <f>CONCATENATE('[1]Access-Jun'!E41,".",'[1]Access-Jun'!G41)</f>
        <v>0901.0005</v>
      </c>
      <c r="E41" s="36" t="str">
        <f>'[1]Access-Jun'!F41</f>
        <v>OPERACOES ESPECIAIS: CUMPRIMENTO DE SENTENCAS JUDICIAIS</v>
      </c>
      <c r="F41" s="36" t="str">
        <f>'[1]Access-Jun'!H41</f>
        <v>SENTENCAS JUDICIAIS TRANSITADAS EM JULGADO (PRECATORIOS)</v>
      </c>
      <c r="G41" s="37" t="str">
        <f>'[1]Access-Jun'!I41</f>
        <v>2</v>
      </c>
      <c r="H41" s="37" t="str">
        <f>'[1]Access-Jun'!J41</f>
        <v>0100</v>
      </c>
      <c r="I41" s="36" t="str">
        <f>'[1]Access-Jun'!K41</f>
        <v>RECURSOS ORDINARIOS</v>
      </c>
      <c r="J41" s="37" t="str">
        <f>'[1]Access-Jun'!L41</f>
        <v>1</v>
      </c>
      <c r="K41" s="41"/>
      <c r="L41" s="41"/>
      <c r="M41" s="41"/>
      <c r="N41" s="41">
        <f t="shared" si="0"/>
        <v>0</v>
      </c>
      <c r="O41" s="41"/>
      <c r="P41" s="43">
        <f>IF('[1]Access-Jun'!N41=0,'[1]Access-Jun'!M41,0)</f>
        <v>0</v>
      </c>
      <c r="Q41" s="43">
        <f>IF('[1]Access-Jun'!N41&gt;0,'[1]Access-Jun'!N41,0)</f>
        <v>0</v>
      </c>
      <c r="R41" s="43">
        <f t="shared" si="1"/>
        <v>0</v>
      </c>
      <c r="S41" s="43">
        <f>'[1]Access-Jun'!O41</f>
        <v>0</v>
      </c>
      <c r="T41" s="44">
        <f t="shared" si="2"/>
        <v>0</v>
      </c>
      <c r="U41" s="43">
        <f>'[1]Access-Jun'!P41</f>
        <v>0</v>
      </c>
      <c r="V41" s="44">
        <f t="shared" si="3"/>
        <v>0</v>
      </c>
      <c r="W41" s="43">
        <f>'[1]Access-Jun'!Q41</f>
        <v>0</v>
      </c>
      <c r="X41" s="44">
        <f t="shared" si="4"/>
        <v>0</v>
      </c>
    </row>
    <row r="42" spans="1:24" ht="28.5" customHeight="1">
      <c r="A42" s="35" t="str">
        <f>'[1]Access-Jun'!A42</f>
        <v>55901</v>
      </c>
      <c r="B42" s="36" t="str">
        <f>'[1]Access-Jun'!B42</f>
        <v>FUNDO NACIONAL DE ASSISTENCIA SOCIAL</v>
      </c>
      <c r="C42" s="37" t="str">
        <f>CONCATENATE('[1]Access-Jun'!C42,".",'[1]Access-Jun'!D42)</f>
        <v>28.846</v>
      </c>
      <c r="D42" s="37" t="str">
        <f>CONCATENATE('[1]Access-Jun'!E42,".",'[1]Access-Jun'!G42)</f>
        <v>0901.0005</v>
      </c>
      <c r="E42" s="36" t="str">
        <f>'[1]Access-Jun'!F42</f>
        <v>OPERACOES ESPECIAIS: CUMPRIMENTO DE SENTENCAS JUDICIAIS</v>
      </c>
      <c r="F42" s="36" t="str">
        <f>'[1]Access-Jun'!H42</f>
        <v>SENTENCAS JUDICIAIS TRANSITADAS EM JULGADO (PRECATORIOS)</v>
      </c>
      <c r="G42" s="37" t="str">
        <f>'[1]Access-Jun'!I42</f>
        <v>2</v>
      </c>
      <c r="H42" s="37" t="str">
        <f>'[1]Access-Jun'!J42</f>
        <v>0100</v>
      </c>
      <c r="I42" s="36" t="str">
        <f>'[1]Access-Jun'!K42</f>
        <v>RECURSOS ORDINARIOS</v>
      </c>
      <c r="J42" s="37" t="str">
        <f>'[1]Access-Jun'!L42</f>
        <v>3</v>
      </c>
      <c r="K42" s="41"/>
      <c r="L42" s="41"/>
      <c r="M42" s="41"/>
      <c r="N42" s="41">
        <f t="shared" si="0"/>
        <v>0</v>
      </c>
      <c r="O42" s="41"/>
      <c r="P42" s="43">
        <f>IF('[1]Access-Jun'!N42=0,'[1]Access-Jun'!M42,0)</f>
        <v>0</v>
      </c>
      <c r="Q42" s="43">
        <f>IF('[1]Access-Jun'!N42&gt;0,'[1]Access-Jun'!N42,0)</f>
        <v>40147905</v>
      </c>
      <c r="R42" s="43">
        <f t="shared" si="1"/>
        <v>40147905</v>
      </c>
      <c r="S42" s="43">
        <f>'[1]Access-Jun'!O42</f>
        <v>39234134.619999997</v>
      </c>
      <c r="T42" s="44">
        <f t="shared" si="2"/>
        <v>0.97723989881912887</v>
      </c>
      <c r="U42" s="43">
        <f>'[1]Access-Jun'!P42</f>
        <v>39234134.619999997</v>
      </c>
      <c r="V42" s="44">
        <f t="shared" si="3"/>
        <v>0.97723989881912887</v>
      </c>
      <c r="W42" s="43">
        <f>'[1]Access-Jun'!Q42</f>
        <v>39234134.619999997</v>
      </c>
      <c r="X42" s="44">
        <f t="shared" si="4"/>
        <v>0.97723989881912887</v>
      </c>
    </row>
    <row r="43" spans="1:24" ht="28.5" customHeight="1">
      <c r="A43" s="35" t="str">
        <f>'[1]Access-Jun'!A43</f>
        <v>55901</v>
      </c>
      <c r="B43" s="36" t="str">
        <f>'[1]Access-Jun'!B43</f>
        <v>FUNDO NACIONAL DE ASSISTENCIA SOCIAL</v>
      </c>
      <c r="C43" s="37" t="str">
        <f>CONCATENATE('[1]Access-Jun'!C43,".",'[1]Access-Jun'!D43)</f>
        <v>28.846</v>
      </c>
      <c r="D43" s="37" t="str">
        <f>CONCATENATE('[1]Access-Jun'!E43,".",'[1]Access-Jun'!G43)</f>
        <v>0901.0625</v>
      </c>
      <c r="E43" s="36" t="str">
        <f>'[1]Access-Jun'!F43</f>
        <v>OPERACOES ESPECIAIS: CUMPRIMENTO DE SENTENCAS JUDICIAIS</v>
      </c>
      <c r="F43" s="36" t="str">
        <f>'[1]Access-Jun'!H43</f>
        <v>SENTENCAS JUDICIAIS TRANSITADAS EM JULGADO DE PEQUENO VALOR</v>
      </c>
      <c r="G43" s="37" t="str">
        <f>'[1]Access-Jun'!I43</f>
        <v>2</v>
      </c>
      <c r="H43" s="37" t="str">
        <f>'[1]Access-Jun'!J43</f>
        <v>0100</v>
      </c>
      <c r="I43" s="36" t="str">
        <f>'[1]Access-Jun'!K43</f>
        <v>RECURSOS ORDINARIOS</v>
      </c>
      <c r="J43" s="37" t="str">
        <f>'[1]Access-Jun'!L43</f>
        <v>3</v>
      </c>
      <c r="K43" s="41"/>
      <c r="L43" s="41"/>
      <c r="M43" s="41"/>
      <c r="N43" s="41">
        <f t="shared" si="0"/>
        <v>0</v>
      </c>
      <c r="O43" s="41"/>
      <c r="P43" s="43">
        <f>IF('[1]Access-Jun'!N43=0,'[1]Access-Jun'!M43,0)</f>
        <v>88639522</v>
      </c>
      <c r="Q43" s="43">
        <f>IF('[1]Access-Jun'!N43&gt;0,'[1]Access-Jun'!N43,0)</f>
        <v>0</v>
      </c>
      <c r="R43" s="43">
        <f t="shared" si="1"/>
        <v>88639522</v>
      </c>
      <c r="S43" s="43">
        <f>'[1]Access-Jun'!O43</f>
        <v>88563220.129999995</v>
      </c>
      <c r="T43" s="44">
        <f t="shared" si="2"/>
        <v>0.99913918906286514</v>
      </c>
      <c r="U43" s="43">
        <f>'[1]Access-Jun'!P43</f>
        <v>88563220.129999995</v>
      </c>
      <c r="V43" s="44">
        <f t="shared" si="3"/>
        <v>0.99913918906286514</v>
      </c>
      <c r="W43" s="43">
        <f>'[1]Access-Jun'!Q43</f>
        <v>88563220.129999995</v>
      </c>
      <c r="X43" s="44">
        <f t="shared" si="4"/>
        <v>0.99913918906286514</v>
      </c>
    </row>
    <row r="44" spans="1:24" ht="28.5" customHeight="1">
      <c r="A44" s="35" t="str">
        <f>'[1]Access-Jun'!A44</f>
        <v>55902</v>
      </c>
      <c r="B44" s="36" t="str">
        <f>'[1]Access-Jun'!B44</f>
        <v>FUNDO DO REGIME GERAL DA PREVID.SOCIAL-FRGPS</v>
      </c>
      <c r="C44" s="37" t="str">
        <f>CONCATENATE('[1]Access-Jun'!C44,".",'[1]Access-Jun'!D44)</f>
        <v>28.846</v>
      </c>
      <c r="D44" s="37" t="str">
        <f>CONCATENATE('[1]Access-Jun'!E44,".",'[1]Access-Jun'!G44)</f>
        <v>0901.0005</v>
      </c>
      <c r="E44" s="36" t="str">
        <f>'[1]Access-Jun'!F44</f>
        <v>OPERACOES ESPECIAIS: CUMPRIMENTO DE SENTENCAS JUDICIAIS</v>
      </c>
      <c r="F44" s="36" t="str">
        <f>'[1]Access-Jun'!H44</f>
        <v>SENTENCAS JUDICIAIS TRANSITADAS EM JULGADO (PRECATORIOS)</v>
      </c>
      <c r="G44" s="37" t="str">
        <f>'[1]Access-Jun'!I44</f>
        <v>2</v>
      </c>
      <c r="H44" s="37" t="str">
        <f>'[1]Access-Jun'!J44</f>
        <v>0153</v>
      </c>
      <c r="I44" s="36" t="str">
        <f>'[1]Access-Jun'!K44</f>
        <v>CONTRIBUICAO P/FINANCIAM.DA SEGURIDADE SOCIAL</v>
      </c>
      <c r="J44" s="37" t="str">
        <f>'[1]Access-Jun'!L44</f>
        <v>3</v>
      </c>
      <c r="K44" s="41"/>
      <c r="L44" s="41"/>
      <c r="M44" s="41"/>
      <c r="N44" s="41">
        <f t="shared" si="0"/>
        <v>0</v>
      </c>
      <c r="O44" s="41"/>
      <c r="P44" s="43">
        <f>IF('[1]Access-Jun'!N44=0,'[1]Access-Jun'!M44,0)</f>
        <v>0</v>
      </c>
      <c r="Q44" s="43">
        <f>IF('[1]Access-Jun'!N44&gt;0,'[1]Access-Jun'!N44,0)</f>
        <v>0</v>
      </c>
      <c r="R44" s="43">
        <f t="shared" si="1"/>
        <v>0</v>
      </c>
      <c r="S44" s="43">
        <f>'[1]Access-Jun'!O44</f>
        <v>0</v>
      </c>
      <c r="T44" s="44">
        <f t="shared" si="2"/>
        <v>0</v>
      </c>
      <c r="U44" s="43">
        <f>'[1]Access-Jun'!P44</f>
        <v>0</v>
      </c>
      <c r="V44" s="44">
        <f t="shared" si="3"/>
        <v>0</v>
      </c>
      <c r="W44" s="43">
        <f>'[1]Access-Jun'!Q44</f>
        <v>0</v>
      </c>
      <c r="X44" s="44">
        <f t="shared" si="4"/>
        <v>0</v>
      </c>
    </row>
    <row r="45" spans="1:24" ht="28.5" customHeight="1">
      <c r="A45" s="35" t="str">
        <f>'[1]Access-Jun'!A45</f>
        <v>55902</v>
      </c>
      <c r="B45" s="36" t="str">
        <f>'[1]Access-Jun'!B45</f>
        <v>FUNDO DO REGIME GERAL DA PREVID.SOCIAL-FRGPS</v>
      </c>
      <c r="C45" s="37" t="str">
        <f>CONCATENATE('[1]Access-Jun'!C45,".",'[1]Access-Jun'!D45)</f>
        <v>28.846</v>
      </c>
      <c r="D45" s="37" t="str">
        <f>CONCATENATE('[1]Access-Jun'!E45,".",'[1]Access-Jun'!G45)</f>
        <v>0901.0625</v>
      </c>
      <c r="E45" s="36" t="str">
        <f>'[1]Access-Jun'!F45</f>
        <v>OPERACOES ESPECIAIS: CUMPRIMENTO DE SENTENCAS JUDICIAIS</v>
      </c>
      <c r="F45" s="36" t="str">
        <f>'[1]Access-Jun'!H45</f>
        <v>SENTENCAS JUDICIAIS TRANSITADAS EM JULGADO DE PEQUENO VALOR</v>
      </c>
      <c r="G45" s="37" t="str">
        <f>'[1]Access-Jun'!I45</f>
        <v>2</v>
      </c>
      <c r="H45" s="37" t="str">
        <f>'[1]Access-Jun'!J45</f>
        <v>0153</v>
      </c>
      <c r="I45" s="36" t="str">
        <f>'[1]Access-Jun'!K45</f>
        <v>CONTRIBUICAO P/FINANCIAM.DA SEGURIDADE SOCIAL</v>
      </c>
      <c r="J45" s="37" t="str">
        <f>'[1]Access-Jun'!L45</f>
        <v>3</v>
      </c>
      <c r="K45" s="41"/>
      <c r="L45" s="41"/>
      <c r="M45" s="41"/>
      <c r="N45" s="41">
        <f t="shared" si="0"/>
        <v>0</v>
      </c>
      <c r="O45" s="41"/>
      <c r="P45" s="43">
        <f>IF('[1]Access-Jun'!N45=0,'[1]Access-Jun'!M45,0)</f>
        <v>0</v>
      </c>
      <c r="Q45" s="43">
        <f>IF('[1]Access-Jun'!N45&gt;0,'[1]Access-Jun'!N45,0)</f>
        <v>0</v>
      </c>
      <c r="R45" s="43">
        <f t="shared" si="1"/>
        <v>0</v>
      </c>
      <c r="S45" s="43">
        <f>'[1]Access-Jun'!O45</f>
        <v>0</v>
      </c>
      <c r="T45" s="44">
        <f t="shared" si="2"/>
        <v>0</v>
      </c>
      <c r="U45" s="43">
        <f>'[1]Access-Jun'!P45</f>
        <v>0</v>
      </c>
      <c r="V45" s="44">
        <f t="shared" si="3"/>
        <v>0</v>
      </c>
      <c r="W45" s="43">
        <f>'[1]Access-Jun'!Q45</f>
        <v>0</v>
      </c>
      <c r="X45" s="44">
        <f t="shared" si="4"/>
        <v>0</v>
      </c>
    </row>
    <row r="46" spans="1:24" ht="28.5" customHeight="1">
      <c r="A46" s="35" t="str">
        <f>'[1]Access-Jun'!A46</f>
        <v>71103</v>
      </c>
      <c r="B46" s="36" t="str">
        <f>'[1]Access-Jun'!B46</f>
        <v>ENCARGOS FINANC.DA UNIAO-SENTENCAS JUDICIAIS</v>
      </c>
      <c r="C46" s="37" t="str">
        <f>CONCATENATE('[1]Access-Jun'!C46,".",'[1]Access-Jun'!D46)</f>
        <v>28.846</v>
      </c>
      <c r="D46" s="37" t="str">
        <f>CONCATENATE('[1]Access-Jun'!E46,".",'[1]Access-Jun'!G46)</f>
        <v>0901.0005</v>
      </c>
      <c r="E46" s="36" t="str">
        <f>'[1]Access-Jun'!F46</f>
        <v>OPERACOES ESPECIAIS: CUMPRIMENTO DE SENTENCAS JUDICIAIS</v>
      </c>
      <c r="F46" s="36" t="str">
        <f>'[1]Access-Jun'!H46</f>
        <v>SENTENCAS JUDICIAIS TRANSITADAS EM JULGADO (PRECATORIOS)</v>
      </c>
      <c r="G46" s="37" t="str">
        <f>'[1]Access-Jun'!I46</f>
        <v>1</v>
      </c>
      <c r="H46" s="37" t="str">
        <f>'[1]Access-Jun'!J46</f>
        <v>0100</v>
      </c>
      <c r="I46" s="36" t="str">
        <f>'[1]Access-Jun'!K46</f>
        <v>RECURSOS ORDINARIOS</v>
      </c>
      <c r="J46" s="37" t="str">
        <f>'[1]Access-Jun'!L46</f>
        <v>5</v>
      </c>
      <c r="K46" s="41"/>
      <c r="L46" s="41"/>
      <c r="M46" s="41"/>
      <c r="N46" s="41">
        <f t="shared" si="0"/>
        <v>0</v>
      </c>
      <c r="O46" s="41"/>
      <c r="P46" s="43">
        <f>IF('[1]Access-Jun'!N46=0,'[1]Access-Jun'!M46,0)</f>
        <v>0</v>
      </c>
      <c r="Q46" s="43">
        <f>IF('[1]Access-Jun'!N46&gt;0,'[1]Access-Jun'!N46,0)</f>
        <v>566246268</v>
      </c>
      <c r="R46" s="43">
        <f t="shared" si="1"/>
        <v>566246268</v>
      </c>
      <c r="S46" s="43">
        <f>'[1]Access-Jun'!O46</f>
        <v>560375087.08000004</v>
      </c>
      <c r="T46" s="44">
        <f t="shared" si="2"/>
        <v>0.98963140023732576</v>
      </c>
      <c r="U46" s="43">
        <f>'[1]Access-Jun'!P46</f>
        <v>560375087.08000004</v>
      </c>
      <c r="V46" s="44">
        <f t="shared" si="3"/>
        <v>0.98963140023732576</v>
      </c>
      <c r="W46" s="43">
        <f>'[1]Access-Jun'!Q46</f>
        <v>560375087.08000004</v>
      </c>
      <c r="X46" s="44">
        <f t="shared" si="4"/>
        <v>0.98963140023732576</v>
      </c>
    </row>
    <row r="47" spans="1:24" ht="28.5" customHeight="1">
      <c r="A47" s="35" t="str">
        <f>'[1]Access-Jun'!A47</f>
        <v>71103</v>
      </c>
      <c r="B47" s="36" t="str">
        <f>'[1]Access-Jun'!B47</f>
        <v>ENCARGOS FINANC.DA UNIAO-SENTENCAS JUDICIAIS</v>
      </c>
      <c r="C47" s="37" t="str">
        <f>CONCATENATE('[1]Access-Jun'!C47,".",'[1]Access-Jun'!D47)</f>
        <v>28.846</v>
      </c>
      <c r="D47" s="37" t="str">
        <f>CONCATENATE('[1]Access-Jun'!E47,".",'[1]Access-Jun'!G47)</f>
        <v>0901.0005</v>
      </c>
      <c r="E47" s="36" t="str">
        <f>'[1]Access-Jun'!F47</f>
        <v>OPERACOES ESPECIAIS: CUMPRIMENTO DE SENTENCAS JUDICIAIS</v>
      </c>
      <c r="F47" s="36" t="str">
        <f>'[1]Access-Jun'!H47</f>
        <v>SENTENCAS JUDICIAIS TRANSITADAS EM JULGADO (PRECATORIOS)</v>
      </c>
      <c r="G47" s="37" t="str">
        <f>'[1]Access-Jun'!I47</f>
        <v>1</v>
      </c>
      <c r="H47" s="37" t="str">
        <f>'[1]Access-Jun'!J47</f>
        <v>0100</v>
      </c>
      <c r="I47" s="36" t="str">
        <f>'[1]Access-Jun'!K47</f>
        <v>RECURSOS ORDINARIOS</v>
      </c>
      <c r="J47" s="37" t="str">
        <f>'[1]Access-Jun'!L47</f>
        <v>3</v>
      </c>
      <c r="K47" s="41"/>
      <c r="L47" s="41"/>
      <c r="M47" s="41"/>
      <c r="N47" s="41">
        <f t="shared" si="0"/>
        <v>0</v>
      </c>
      <c r="O47" s="41"/>
      <c r="P47" s="43">
        <f>IF('[1]Access-Jun'!N47=0,'[1]Access-Jun'!M47,0)</f>
        <v>0</v>
      </c>
      <c r="Q47" s="43">
        <f>IF('[1]Access-Jun'!N47&gt;0,'[1]Access-Jun'!N47,0)</f>
        <v>753654617</v>
      </c>
      <c r="R47" s="43">
        <f t="shared" si="1"/>
        <v>753654617</v>
      </c>
      <c r="S47" s="43">
        <f>'[1]Access-Jun'!O47</f>
        <v>724567693.57000005</v>
      </c>
      <c r="T47" s="44">
        <f t="shared" si="2"/>
        <v>0.96140549958310684</v>
      </c>
      <c r="U47" s="43">
        <f>'[1]Access-Jun'!P47</f>
        <v>724567693.57000005</v>
      </c>
      <c r="V47" s="44">
        <f t="shared" si="3"/>
        <v>0.96140549958310684</v>
      </c>
      <c r="W47" s="43">
        <f>'[1]Access-Jun'!Q47</f>
        <v>724567693.57000005</v>
      </c>
      <c r="X47" s="44">
        <f t="shared" si="4"/>
        <v>0.96140549958310684</v>
      </c>
    </row>
    <row r="48" spans="1:24" ht="28.5" customHeight="1">
      <c r="A48" s="35" t="str">
        <f>'[1]Access-Jun'!A48</f>
        <v>71103</v>
      </c>
      <c r="B48" s="36" t="str">
        <f>'[1]Access-Jun'!B48</f>
        <v>ENCARGOS FINANC.DA UNIAO-SENTENCAS JUDICIAIS</v>
      </c>
      <c r="C48" s="37" t="str">
        <f>CONCATENATE('[1]Access-Jun'!C48,".",'[1]Access-Jun'!D48)</f>
        <v>28.846</v>
      </c>
      <c r="D48" s="37" t="str">
        <f>CONCATENATE('[1]Access-Jun'!E48,".",'[1]Access-Jun'!G48)</f>
        <v>0901.0005</v>
      </c>
      <c r="E48" s="36" t="str">
        <f>'[1]Access-Jun'!F48</f>
        <v>OPERACOES ESPECIAIS: CUMPRIMENTO DE SENTENCAS JUDICIAIS</v>
      </c>
      <c r="F48" s="36" t="str">
        <f>'[1]Access-Jun'!H48</f>
        <v>SENTENCAS JUDICIAIS TRANSITADAS EM JULGADO (PRECATORIOS)</v>
      </c>
      <c r="G48" s="37" t="str">
        <f>'[1]Access-Jun'!I48</f>
        <v>1</v>
      </c>
      <c r="H48" s="37" t="str">
        <f>'[1]Access-Jun'!J48</f>
        <v>0100</v>
      </c>
      <c r="I48" s="36" t="str">
        <f>'[1]Access-Jun'!K48</f>
        <v>RECURSOS ORDINARIOS</v>
      </c>
      <c r="J48" s="37" t="str">
        <f>'[1]Access-Jun'!L48</f>
        <v>1</v>
      </c>
      <c r="K48" s="41"/>
      <c r="L48" s="41"/>
      <c r="M48" s="41"/>
      <c r="N48" s="41">
        <f t="shared" si="0"/>
        <v>0</v>
      </c>
      <c r="O48" s="41"/>
      <c r="P48" s="43">
        <f>IF('[1]Access-Jun'!N48=0,'[1]Access-Jun'!M48,0)</f>
        <v>0</v>
      </c>
      <c r="Q48" s="43">
        <f>IF('[1]Access-Jun'!N48&gt;0,'[1]Access-Jun'!N48,0)</f>
        <v>82024103</v>
      </c>
      <c r="R48" s="43">
        <f t="shared" si="1"/>
        <v>82024103</v>
      </c>
      <c r="S48" s="43">
        <f>'[1]Access-Jun'!O48</f>
        <v>80502075.579999998</v>
      </c>
      <c r="T48" s="44">
        <f t="shared" si="2"/>
        <v>0.98144414429012405</v>
      </c>
      <c r="U48" s="43">
        <f>'[1]Access-Jun'!P48</f>
        <v>80502075.579999998</v>
      </c>
      <c r="V48" s="44">
        <f t="shared" si="3"/>
        <v>0.98144414429012405</v>
      </c>
      <c r="W48" s="43">
        <f>'[1]Access-Jun'!Q48</f>
        <v>80502075.579999998</v>
      </c>
      <c r="X48" s="44">
        <f t="shared" si="4"/>
        <v>0.98144414429012405</v>
      </c>
    </row>
    <row r="49" spans="1:24" ht="28.5" customHeight="1">
      <c r="A49" s="35" t="str">
        <f>'[1]Access-Jun'!A49</f>
        <v>71103</v>
      </c>
      <c r="B49" s="36" t="str">
        <f>'[1]Access-Jun'!B49</f>
        <v>ENCARGOS FINANC.DA UNIAO-SENTENCAS JUDICIAIS</v>
      </c>
      <c r="C49" s="37" t="str">
        <f>CONCATENATE('[1]Access-Jun'!C49,".",'[1]Access-Jun'!D49)</f>
        <v>28.846</v>
      </c>
      <c r="D49" s="37" t="str">
        <f>CONCATENATE('[1]Access-Jun'!E49,".",'[1]Access-Jun'!G49)</f>
        <v>0901.00G5</v>
      </c>
      <c r="E49" s="36" t="str">
        <f>'[1]Access-Jun'!F49</f>
        <v>OPERACOES ESPECIAIS: CUMPRIMENTO DE SENTENCAS JUDICIAIS</v>
      </c>
      <c r="F49" s="36" t="str">
        <f>'[1]Access-Jun'!H49</f>
        <v>CONTRIBUICAO DA UNIAO, DE SUAS AUTARQUIAS E FUNDACOES PARA O</v>
      </c>
      <c r="G49" s="37" t="str">
        <f>'[1]Access-Jun'!I49</f>
        <v>1</v>
      </c>
      <c r="H49" s="37" t="str">
        <f>'[1]Access-Jun'!J49</f>
        <v>0100</v>
      </c>
      <c r="I49" s="36" t="str">
        <f>'[1]Access-Jun'!K49</f>
        <v>RECURSOS ORDINARIOS</v>
      </c>
      <c r="J49" s="37" t="str">
        <f>'[1]Access-Jun'!L49</f>
        <v>1</v>
      </c>
      <c r="K49" s="41"/>
      <c r="L49" s="41"/>
      <c r="M49" s="41"/>
      <c r="N49" s="41">
        <f t="shared" si="0"/>
        <v>0</v>
      </c>
      <c r="O49" s="41"/>
      <c r="P49" s="43">
        <f>IF('[1]Access-Jun'!N49=0,'[1]Access-Jun'!M49,0)</f>
        <v>5471679</v>
      </c>
      <c r="Q49" s="43">
        <f>IF('[1]Access-Jun'!N49&gt;0,'[1]Access-Jun'!N49,0)</f>
        <v>0</v>
      </c>
      <c r="R49" s="43">
        <f t="shared" si="1"/>
        <v>5471679</v>
      </c>
      <c r="S49" s="43">
        <f>'[1]Access-Jun'!O49</f>
        <v>5471674.1200000001</v>
      </c>
      <c r="T49" s="44">
        <f t="shared" si="2"/>
        <v>0.99999910813481563</v>
      </c>
      <c r="U49" s="43">
        <f>'[1]Access-Jun'!P49</f>
        <v>5471674.1200000001</v>
      </c>
      <c r="V49" s="44">
        <f t="shared" si="3"/>
        <v>0.99999910813481563</v>
      </c>
      <c r="W49" s="43">
        <f>'[1]Access-Jun'!Q49</f>
        <v>5471674.1200000001</v>
      </c>
      <c r="X49" s="44">
        <f t="shared" si="4"/>
        <v>0.99999910813481563</v>
      </c>
    </row>
    <row r="50" spans="1:24" ht="28.5" customHeight="1">
      <c r="A50" s="35" t="str">
        <f>'[1]Access-Jun'!A50</f>
        <v>71103</v>
      </c>
      <c r="B50" s="36" t="str">
        <f>'[1]Access-Jun'!B50</f>
        <v>ENCARGOS FINANC.DA UNIAO-SENTENCAS JUDICIAIS</v>
      </c>
      <c r="C50" s="37" t="str">
        <f>CONCATENATE('[1]Access-Jun'!C50,".",'[1]Access-Jun'!D50)</f>
        <v>28.846</v>
      </c>
      <c r="D50" s="37" t="str">
        <f>CONCATENATE('[1]Access-Jun'!E50,".",'[1]Access-Jun'!G50)</f>
        <v>0901.0625</v>
      </c>
      <c r="E50" s="36" t="str">
        <f>'[1]Access-Jun'!F50</f>
        <v>OPERACOES ESPECIAIS: CUMPRIMENTO DE SENTENCAS JUDICIAIS</v>
      </c>
      <c r="F50" s="36" t="str">
        <f>'[1]Access-Jun'!H50</f>
        <v>SENTENCAS JUDICIAIS TRANSITADAS EM JULGADO DE PEQUENO VALOR</v>
      </c>
      <c r="G50" s="37" t="str">
        <f>'[1]Access-Jun'!I50</f>
        <v>1</v>
      </c>
      <c r="H50" s="37" t="str">
        <f>'[1]Access-Jun'!J50</f>
        <v>0100</v>
      </c>
      <c r="I50" s="36" t="str">
        <f>'[1]Access-Jun'!K50</f>
        <v>RECURSOS ORDINARIOS</v>
      </c>
      <c r="J50" s="37" t="str">
        <f>'[1]Access-Jun'!L50</f>
        <v>5</v>
      </c>
      <c r="K50" s="41"/>
      <c r="L50" s="41"/>
      <c r="M50" s="41"/>
      <c r="N50" s="41">
        <f t="shared" si="0"/>
        <v>0</v>
      </c>
      <c r="O50" s="41"/>
      <c r="P50" s="43">
        <f>IF('[1]Access-Jun'!N50=0,'[1]Access-Jun'!M50,0)</f>
        <v>146119</v>
      </c>
      <c r="Q50" s="43">
        <f>IF('[1]Access-Jun'!N50&gt;0,'[1]Access-Jun'!N50,0)</f>
        <v>0</v>
      </c>
      <c r="R50" s="43">
        <f t="shared" si="1"/>
        <v>146119</v>
      </c>
      <c r="S50" s="43">
        <f>'[1]Access-Jun'!O50</f>
        <v>146118.31</v>
      </c>
      <c r="T50" s="44">
        <f t="shared" si="2"/>
        <v>0.99999527782150166</v>
      </c>
      <c r="U50" s="43">
        <f>'[1]Access-Jun'!P50</f>
        <v>146118.31</v>
      </c>
      <c r="V50" s="44">
        <f t="shared" si="3"/>
        <v>0.99999527782150166</v>
      </c>
      <c r="W50" s="43">
        <f>'[1]Access-Jun'!Q50</f>
        <v>146118.31</v>
      </c>
      <c r="X50" s="44">
        <f t="shared" si="4"/>
        <v>0.99999527782150166</v>
      </c>
    </row>
    <row r="51" spans="1:24" ht="28.5" customHeight="1">
      <c r="A51" s="35" t="str">
        <f>'[1]Access-Jun'!A51</f>
        <v>71103</v>
      </c>
      <c r="B51" s="36" t="str">
        <f>'[1]Access-Jun'!B51</f>
        <v>ENCARGOS FINANC.DA UNIAO-SENTENCAS JUDICIAIS</v>
      </c>
      <c r="C51" s="37" t="str">
        <f>CONCATENATE('[1]Access-Jun'!C51,".",'[1]Access-Jun'!D51)</f>
        <v>28.846</v>
      </c>
      <c r="D51" s="37" t="str">
        <f>CONCATENATE('[1]Access-Jun'!E51,".",'[1]Access-Jun'!G51)</f>
        <v>0901.0625</v>
      </c>
      <c r="E51" s="36" t="str">
        <f>'[1]Access-Jun'!F51</f>
        <v>OPERACOES ESPECIAIS: CUMPRIMENTO DE SENTENCAS JUDICIAIS</v>
      </c>
      <c r="F51" s="36" t="str">
        <f>'[1]Access-Jun'!H51</f>
        <v>SENTENCAS JUDICIAIS TRANSITADAS EM JULGADO DE PEQUENO VALOR</v>
      </c>
      <c r="G51" s="37" t="str">
        <f>'[1]Access-Jun'!I51</f>
        <v>1</v>
      </c>
      <c r="H51" s="37" t="str">
        <f>'[1]Access-Jun'!J51</f>
        <v>0100</v>
      </c>
      <c r="I51" s="36" t="str">
        <f>'[1]Access-Jun'!K51</f>
        <v>RECURSOS ORDINARIOS</v>
      </c>
      <c r="J51" s="37" t="str">
        <f>'[1]Access-Jun'!L51</f>
        <v>3</v>
      </c>
      <c r="K51" s="41"/>
      <c r="L51" s="41"/>
      <c r="M51" s="41"/>
      <c r="N51" s="41">
        <f t="shared" si="0"/>
        <v>0</v>
      </c>
      <c r="O51" s="41"/>
      <c r="P51" s="43">
        <f>IF('[1]Access-Jun'!N51=0,'[1]Access-Jun'!M51,0)</f>
        <v>163393111</v>
      </c>
      <c r="Q51" s="43">
        <f>IF('[1]Access-Jun'!N51&gt;0,'[1]Access-Jun'!N51,0)</f>
        <v>0</v>
      </c>
      <c r="R51" s="43">
        <f t="shared" si="1"/>
        <v>163393111</v>
      </c>
      <c r="S51" s="43">
        <f>'[1]Access-Jun'!O51</f>
        <v>163213175.88</v>
      </c>
      <c r="T51" s="44">
        <f t="shared" si="2"/>
        <v>0.99889875944647377</v>
      </c>
      <c r="U51" s="43">
        <f>'[1]Access-Jun'!P51</f>
        <v>163213175.88</v>
      </c>
      <c r="V51" s="44">
        <f t="shared" si="3"/>
        <v>0.99889875944647377</v>
      </c>
      <c r="W51" s="43">
        <f>'[1]Access-Jun'!Q51</f>
        <v>163213175.88</v>
      </c>
      <c r="X51" s="44">
        <f t="shared" si="4"/>
        <v>0.99889875944647377</v>
      </c>
    </row>
    <row r="52" spans="1:24" ht="28.5" customHeight="1">
      <c r="A52" s="35" t="str">
        <f>'[1]Access-Jun'!A52</f>
        <v>71103</v>
      </c>
      <c r="B52" s="36" t="str">
        <f>'[1]Access-Jun'!B52</f>
        <v>ENCARGOS FINANC.DA UNIAO-SENTENCAS JUDICIAIS</v>
      </c>
      <c r="C52" s="37" t="str">
        <f>CONCATENATE('[1]Access-Jun'!C52,".",'[1]Access-Jun'!D52)</f>
        <v>28.846</v>
      </c>
      <c r="D52" s="37" t="str">
        <f>CONCATENATE('[1]Access-Jun'!E52,".",'[1]Access-Jun'!G52)</f>
        <v>0901.0625</v>
      </c>
      <c r="E52" s="36" t="str">
        <f>'[1]Access-Jun'!F52</f>
        <v>OPERACOES ESPECIAIS: CUMPRIMENTO DE SENTENCAS JUDICIAIS</v>
      </c>
      <c r="F52" s="36" t="str">
        <f>'[1]Access-Jun'!H52</f>
        <v>SENTENCAS JUDICIAIS TRANSITADAS EM JULGADO DE PEQUENO VALOR</v>
      </c>
      <c r="G52" s="37" t="str">
        <f>'[1]Access-Jun'!I52</f>
        <v>1</v>
      </c>
      <c r="H52" s="37" t="str">
        <f>'[1]Access-Jun'!J52</f>
        <v>0100</v>
      </c>
      <c r="I52" s="36" t="str">
        <f>'[1]Access-Jun'!K52</f>
        <v>RECURSOS ORDINARIOS</v>
      </c>
      <c r="J52" s="37" t="str">
        <f>'[1]Access-Jun'!L52</f>
        <v>1</v>
      </c>
      <c r="K52" s="41"/>
      <c r="L52" s="41"/>
      <c r="M52" s="41"/>
      <c r="N52" s="41">
        <f t="shared" si="0"/>
        <v>0</v>
      </c>
      <c r="O52" s="41"/>
      <c r="P52" s="43">
        <f>IF('[1]Access-Jun'!N52=0,'[1]Access-Jun'!M52,0)</f>
        <v>19747546</v>
      </c>
      <c r="Q52" s="43">
        <f>IF('[1]Access-Jun'!N52&gt;0,'[1]Access-Jun'!N52,0)</f>
        <v>0</v>
      </c>
      <c r="R52" s="43">
        <f t="shared" si="1"/>
        <v>19747546</v>
      </c>
      <c r="S52" s="43">
        <f>'[1]Access-Jun'!O52</f>
        <v>19656228.379999999</v>
      </c>
      <c r="T52" s="44">
        <f t="shared" si="2"/>
        <v>0.99537574846008714</v>
      </c>
      <c r="U52" s="43">
        <f>'[1]Access-Jun'!P52</f>
        <v>19656228.379999999</v>
      </c>
      <c r="V52" s="44">
        <f t="shared" si="3"/>
        <v>0.99537574846008714</v>
      </c>
      <c r="W52" s="43">
        <f>'[1]Access-Jun'!Q52</f>
        <v>19656228.379999999</v>
      </c>
      <c r="X52" s="44">
        <f t="shared" si="4"/>
        <v>0.99537574846008714</v>
      </c>
    </row>
    <row r="53" spans="1:24" ht="28.5" customHeight="1">
      <c r="A53" s="35" t="str">
        <f>'[1]Access-Jun'!A53</f>
        <v>81201</v>
      </c>
      <c r="B53" s="36" t="str">
        <f>'[1]Access-Jun'!B53</f>
        <v>FUNDACAO NACIONAL DO INDIO - FUNAI</v>
      </c>
      <c r="C53" s="37" t="str">
        <f>CONCATENATE('[1]Access-Jun'!C53,".",'[1]Access-Jun'!D53)</f>
        <v>28.846</v>
      </c>
      <c r="D53" s="37" t="str">
        <f>CONCATENATE('[1]Access-Jun'!E53,".",'[1]Access-Jun'!G53)</f>
        <v>0901.0005</v>
      </c>
      <c r="E53" s="36" t="str">
        <f>'[1]Access-Jun'!F53</f>
        <v>OPERACOES ESPECIAIS: CUMPRIMENTO DE SENTENCAS JUDICIAIS</v>
      </c>
      <c r="F53" s="36" t="str">
        <f>'[1]Access-Jun'!H53</f>
        <v>SENTENCAS JUDICIAIS TRANSITADAS EM JULGADO (PRECATORIOS)</v>
      </c>
      <c r="G53" s="37" t="str">
        <f>'[1]Access-Jun'!I53</f>
        <v>1</v>
      </c>
      <c r="H53" s="37" t="str">
        <f>'[1]Access-Jun'!J53</f>
        <v>0100</v>
      </c>
      <c r="I53" s="36" t="str">
        <f>'[1]Access-Jun'!K53</f>
        <v>RECURSOS ORDINARIOS</v>
      </c>
      <c r="J53" s="37" t="str">
        <f>'[1]Access-Jun'!L53</f>
        <v>3</v>
      </c>
      <c r="K53" s="41"/>
      <c r="L53" s="41"/>
      <c r="M53" s="41"/>
      <c r="N53" s="41">
        <f t="shared" si="0"/>
        <v>0</v>
      </c>
      <c r="O53" s="41"/>
      <c r="P53" s="43">
        <f>IF('[1]Access-Jun'!N53=0,'[1]Access-Jun'!M53,0)</f>
        <v>0</v>
      </c>
      <c r="Q53" s="43">
        <f>IF('[1]Access-Jun'!N53&gt;0,'[1]Access-Jun'!N53,0)</f>
        <v>171492</v>
      </c>
      <c r="R53" s="43">
        <f t="shared" si="1"/>
        <v>171492</v>
      </c>
      <c r="S53" s="43">
        <f>'[1]Access-Jun'!O53</f>
        <v>169328.82</v>
      </c>
      <c r="T53" s="44">
        <f t="shared" si="2"/>
        <v>0.98738611713665947</v>
      </c>
      <c r="U53" s="43">
        <f>'[1]Access-Jun'!P53</f>
        <v>169328.82</v>
      </c>
      <c r="V53" s="44">
        <f t="shared" si="3"/>
        <v>0.98738611713665947</v>
      </c>
      <c r="W53" s="43">
        <f>'[1]Access-Jun'!Q53</f>
        <v>169328.82</v>
      </c>
      <c r="X53" s="44">
        <f t="shared" si="4"/>
        <v>0.98738611713665947</v>
      </c>
    </row>
    <row r="54" spans="1:24" ht="28.5" customHeight="1" thickBot="1">
      <c r="A54" s="35" t="str">
        <f>'[1]Access-Jun'!A54</f>
        <v>81201</v>
      </c>
      <c r="B54" s="36" t="str">
        <f>'[1]Access-Jun'!B54</f>
        <v>FUNDACAO NACIONAL DO INDIO - FUNAI</v>
      </c>
      <c r="C54" s="37" t="str">
        <f>CONCATENATE('[1]Access-Jun'!C54,".",'[1]Access-Jun'!D54)</f>
        <v>28.846</v>
      </c>
      <c r="D54" s="37" t="str">
        <f>CONCATENATE('[1]Access-Jun'!E54,".",'[1]Access-Jun'!G54)</f>
        <v>0901.0005</v>
      </c>
      <c r="E54" s="36" t="str">
        <f>'[1]Access-Jun'!F54</f>
        <v>OPERACOES ESPECIAIS: CUMPRIMENTO DE SENTENCAS JUDICIAIS</v>
      </c>
      <c r="F54" s="36" t="str">
        <f>'[1]Access-Jun'!H54</f>
        <v>SENTENCAS JUDICIAIS TRANSITADAS EM JULGADO (PRECATORIOS)</v>
      </c>
      <c r="G54" s="37" t="str">
        <f>'[1]Access-Jun'!I54</f>
        <v>1</v>
      </c>
      <c r="H54" s="37" t="str">
        <f>'[1]Access-Jun'!J54</f>
        <v>0100</v>
      </c>
      <c r="I54" s="36" t="str">
        <f>'[1]Access-Jun'!K54</f>
        <v>RECURSOS ORDINARIOS</v>
      </c>
      <c r="J54" s="37" t="str">
        <f>'[1]Access-Jun'!L54</f>
        <v>1</v>
      </c>
      <c r="K54" s="41"/>
      <c r="L54" s="41"/>
      <c r="M54" s="41"/>
      <c r="N54" s="41">
        <f t="shared" si="0"/>
        <v>0</v>
      </c>
      <c r="O54" s="41"/>
      <c r="P54" s="43">
        <f>IF('[1]Access-Jun'!N54=0,'[1]Access-Jun'!M54,0)</f>
        <v>0</v>
      </c>
      <c r="Q54" s="43">
        <f>IF('[1]Access-Jun'!N54&gt;0,'[1]Access-Jun'!N54,0)</f>
        <v>29821</v>
      </c>
      <c r="R54" s="43">
        <f t="shared" si="1"/>
        <v>29821</v>
      </c>
      <c r="S54" s="43">
        <f>'[1]Access-Jun'!O54</f>
        <v>29289.88</v>
      </c>
      <c r="T54" s="44">
        <f t="shared" si="2"/>
        <v>0.98218973206800575</v>
      </c>
      <c r="U54" s="43">
        <f>'[1]Access-Jun'!P54</f>
        <v>29289.88</v>
      </c>
      <c r="V54" s="44">
        <f t="shared" si="3"/>
        <v>0.98218973206800575</v>
      </c>
      <c r="W54" s="43">
        <f>'[1]Access-Jun'!Q54</f>
        <v>29289.88</v>
      </c>
      <c r="X54" s="44">
        <f t="shared" si="4"/>
        <v>0.98218973206800575</v>
      </c>
    </row>
    <row r="55" spans="1:24" ht="28.5" customHeight="1" thickBot="1">
      <c r="A55" s="14" t="s">
        <v>48</v>
      </c>
      <c r="B55" s="45"/>
      <c r="C55" s="45"/>
      <c r="D55" s="45"/>
      <c r="E55" s="45"/>
      <c r="F55" s="45"/>
      <c r="G55" s="45"/>
      <c r="H55" s="45"/>
      <c r="I55" s="45"/>
      <c r="J55" s="15"/>
      <c r="K55" s="46">
        <f>SUM(K10:K54)</f>
        <v>0</v>
      </c>
      <c r="L55" s="46">
        <f>SUM(L10:L54)</f>
        <v>0</v>
      </c>
      <c r="M55" s="46">
        <f>SUM(M10:M54)</f>
        <v>0</v>
      </c>
      <c r="N55" s="46">
        <f>SUM(N10:N54)</f>
        <v>0</v>
      </c>
      <c r="O55" s="46">
        <f>SUM(O10:O54)</f>
        <v>0</v>
      </c>
      <c r="P55" s="47">
        <f>SUM(P10:P54)</f>
        <v>1204896527</v>
      </c>
      <c r="Q55" s="47">
        <f>SUM(Q10:Q54)</f>
        <v>3782164399</v>
      </c>
      <c r="R55" s="47">
        <f>SUM(R10:R54)</f>
        <v>4987060926</v>
      </c>
      <c r="S55" s="47">
        <f>SUM(S10:S54)</f>
        <v>4896492550.1499996</v>
      </c>
      <c r="T55" s="48">
        <f t="shared" si="2"/>
        <v>0.98183932837519128</v>
      </c>
      <c r="U55" s="47">
        <f>SUM(U10:U54)</f>
        <v>4896492550.1499996</v>
      </c>
      <c r="V55" s="48">
        <f t="shared" si="3"/>
        <v>0.98183932837519128</v>
      </c>
      <c r="W55" s="47">
        <f>SUM(W10:W54)</f>
        <v>4896492550.1499996</v>
      </c>
      <c r="X55" s="48">
        <f t="shared" si="4"/>
        <v>0.98183932837519128</v>
      </c>
    </row>
    <row r="56" spans="1:24" ht="28.5" customHeight="1">
      <c r="A56" s="49" t="s">
        <v>49</v>
      </c>
      <c r="B56" s="2"/>
      <c r="C56" s="2"/>
      <c r="D56" s="2"/>
      <c r="E56" s="2"/>
      <c r="F56" s="2"/>
      <c r="G56" s="2"/>
      <c r="H56" s="3"/>
      <c r="I56" s="3"/>
      <c r="J56" s="3"/>
      <c r="K56" s="2"/>
      <c r="L56" s="2"/>
      <c r="M56" s="2"/>
      <c r="N56" s="2"/>
      <c r="O56" s="2"/>
      <c r="P56" s="50"/>
      <c r="Q56" s="2"/>
      <c r="R56" s="2"/>
      <c r="S56" s="2"/>
      <c r="T56" s="2"/>
      <c r="U56" s="4"/>
      <c r="V56" s="2"/>
      <c r="W56" s="4"/>
      <c r="X56" s="2"/>
    </row>
    <row r="57" spans="1:24" ht="28.5" customHeight="1">
      <c r="A57" s="51" t="s">
        <v>50</v>
      </c>
      <c r="B57" s="2"/>
      <c r="C57" s="2"/>
      <c r="D57" s="2"/>
      <c r="E57" s="2"/>
      <c r="F57" s="2"/>
      <c r="G57" s="2"/>
      <c r="H57" s="3"/>
      <c r="I57" s="3"/>
      <c r="J57" s="3"/>
      <c r="K57" s="2"/>
      <c r="L57" s="2"/>
      <c r="M57" s="2"/>
      <c r="N57" s="2"/>
      <c r="O57" s="2"/>
      <c r="P57" s="50"/>
      <c r="Q57" s="2"/>
      <c r="R57" s="2"/>
      <c r="S57" s="2"/>
      <c r="T57" s="2"/>
      <c r="U57" s="4"/>
      <c r="V57" s="2"/>
      <c r="W57" s="4"/>
      <c r="X57" s="2"/>
    </row>
  </sheetData>
  <mergeCells count="17">
    <mergeCell ref="A55:J55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39370078740157483" header="0.31496062992125984" footer="0.31496062992125984"/>
  <pageSetup paperSize="9" scale="2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Jun</vt:lpstr>
      <vt:lpstr>Jun!Area_de_impressao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2019-07-11T18:05:42Z</dcterms:created>
  <dcterms:modified xsi:type="dcterms:W3CDTF">2019-07-11T18:06:11Z</dcterms:modified>
</cp:coreProperties>
</file>