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115" windowHeight="7485"/>
  </bookViews>
  <sheets>
    <sheet name="Out" sheetId="1" r:id="rId1"/>
  </sheets>
  <externalReferences>
    <externalReference r:id="rId2"/>
  </externalReferences>
  <definedNames>
    <definedName name="_xlnm.Print_Area" localSheetId="0">Out!$A$1:$X$61</definedName>
  </definedNames>
  <calcPr calcId="145621"/>
</workbook>
</file>

<file path=xl/calcChain.xml><?xml version="1.0" encoding="utf-8"?>
<calcChain xmlns="http://schemas.openxmlformats.org/spreadsheetml/2006/main">
  <c r="O59" i="1" l="1"/>
  <c r="M59" i="1"/>
  <c r="L59" i="1"/>
  <c r="K59" i="1"/>
  <c r="W58" i="1"/>
  <c r="U58" i="1"/>
  <c r="S58" i="1"/>
  <c r="Q58" i="1"/>
  <c r="P58" i="1"/>
  <c r="N58" i="1"/>
  <c r="R58" i="1" s="1"/>
  <c r="J58" i="1"/>
  <c r="I58" i="1"/>
  <c r="H58" i="1"/>
  <c r="G58" i="1"/>
  <c r="F58" i="1"/>
  <c r="E58" i="1"/>
  <c r="D58" i="1"/>
  <c r="C58" i="1"/>
  <c r="B58" i="1"/>
  <c r="A58" i="1"/>
  <c r="W57" i="1"/>
  <c r="U57" i="1"/>
  <c r="S57" i="1"/>
  <c r="Q57" i="1"/>
  <c r="P57" i="1"/>
  <c r="N57" i="1"/>
  <c r="J57" i="1"/>
  <c r="I57" i="1"/>
  <c r="H57" i="1"/>
  <c r="G57" i="1"/>
  <c r="F57" i="1"/>
  <c r="E57" i="1"/>
  <c r="D57" i="1"/>
  <c r="C57" i="1"/>
  <c r="B57" i="1"/>
  <c r="A57" i="1"/>
  <c r="W56" i="1"/>
  <c r="U56" i="1"/>
  <c r="S56" i="1"/>
  <c r="Q56" i="1"/>
  <c r="P56" i="1"/>
  <c r="N56" i="1"/>
  <c r="R56" i="1" s="1"/>
  <c r="J56" i="1"/>
  <c r="I56" i="1"/>
  <c r="H56" i="1"/>
  <c r="G56" i="1"/>
  <c r="F56" i="1"/>
  <c r="E56" i="1"/>
  <c r="D56" i="1"/>
  <c r="C56" i="1"/>
  <c r="B56" i="1"/>
  <c r="A56" i="1"/>
  <c r="W55" i="1"/>
  <c r="U55" i="1"/>
  <c r="S55" i="1"/>
  <c r="Q55" i="1"/>
  <c r="P55" i="1"/>
  <c r="N55" i="1"/>
  <c r="J55" i="1"/>
  <c r="I55" i="1"/>
  <c r="H55" i="1"/>
  <c r="G55" i="1"/>
  <c r="F55" i="1"/>
  <c r="E55" i="1"/>
  <c r="D55" i="1"/>
  <c r="C55" i="1"/>
  <c r="B55" i="1"/>
  <c r="A55" i="1"/>
  <c r="W54" i="1"/>
  <c r="U54" i="1"/>
  <c r="S54" i="1"/>
  <c r="Q54" i="1"/>
  <c r="P54" i="1"/>
  <c r="R54" i="1" s="1"/>
  <c r="N54" i="1"/>
  <c r="J54" i="1"/>
  <c r="I54" i="1"/>
  <c r="H54" i="1"/>
  <c r="G54" i="1"/>
  <c r="F54" i="1"/>
  <c r="E54" i="1"/>
  <c r="D54" i="1"/>
  <c r="C54" i="1"/>
  <c r="B54" i="1"/>
  <c r="A54" i="1"/>
  <c r="W53" i="1"/>
  <c r="U53" i="1"/>
  <c r="S53" i="1"/>
  <c r="Q53" i="1"/>
  <c r="R53" i="1" s="1"/>
  <c r="P53" i="1"/>
  <c r="N53" i="1"/>
  <c r="J53" i="1"/>
  <c r="I53" i="1"/>
  <c r="H53" i="1"/>
  <c r="G53" i="1"/>
  <c r="F53" i="1"/>
  <c r="E53" i="1"/>
  <c r="D53" i="1"/>
  <c r="C53" i="1"/>
  <c r="B53" i="1"/>
  <c r="A53" i="1"/>
  <c r="W52" i="1"/>
  <c r="U52" i="1"/>
  <c r="S52" i="1"/>
  <c r="R52" i="1"/>
  <c r="Q52" i="1"/>
  <c r="P52" i="1"/>
  <c r="N52" i="1"/>
  <c r="J52" i="1"/>
  <c r="I52" i="1"/>
  <c r="H52" i="1"/>
  <c r="G52" i="1"/>
  <c r="F52" i="1"/>
  <c r="E52" i="1"/>
  <c r="D52" i="1"/>
  <c r="C52" i="1"/>
  <c r="B52" i="1"/>
  <c r="A52" i="1"/>
  <c r="W51" i="1"/>
  <c r="U51" i="1"/>
  <c r="S51" i="1"/>
  <c r="Q51" i="1"/>
  <c r="R51" i="1" s="1"/>
  <c r="P51" i="1"/>
  <c r="N51" i="1"/>
  <c r="J51" i="1"/>
  <c r="I51" i="1"/>
  <c r="H51" i="1"/>
  <c r="G51" i="1"/>
  <c r="F51" i="1"/>
  <c r="E51" i="1"/>
  <c r="D51" i="1"/>
  <c r="C51" i="1"/>
  <c r="B51" i="1"/>
  <c r="A51" i="1"/>
  <c r="W50" i="1"/>
  <c r="U50" i="1"/>
  <c r="S50" i="1"/>
  <c r="Q50" i="1"/>
  <c r="P50" i="1"/>
  <c r="N50" i="1"/>
  <c r="R50" i="1" s="1"/>
  <c r="J50" i="1"/>
  <c r="I50" i="1"/>
  <c r="H50" i="1"/>
  <c r="G50" i="1"/>
  <c r="F50" i="1"/>
  <c r="E50" i="1"/>
  <c r="D50" i="1"/>
  <c r="C50" i="1"/>
  <c r="B50" i="1"/>
  <c r="A50" i="1"/>
  <c r="W49" i="1"/>
  <c r="U49" i="1"/>
  <c r="S49" i="1"/>
  <c r="Q49" i="1"/>
  <c r="P49" i="1"/>
  <c r="N49" i="1"/>
  <c r="J49" i="1"/>
  <c r="I49" i="1"/>
  <c r="H49" i="1"/>
  <c r="G49" i="1"/>
  <c r="F49" i="1"/>
  <c r="E49" i="1"/>
  <c r="D49" i="1"/>
  <c r="C49" i="1"/>
  <c r="B49" i="1"/>
  <c r="A49" i="1"/>
  <c r="W48" i="1"/>
  <c r="U48" i="1"/>
  <c r="S48" i="1"/>
  <c r="Q48" i="1"/>
  <c r="P48" i="1"/>
  <c r="N48" i="1"/>
  <c r="R48" i="1" s="1"/>
  <c r="J48" i="1"/>
  <c r="I48" i="1"/>
  <c r="H48" i="1"/>
  <c r="G48" i="1"/>
  <c r="F48" i="1"/>
  <c r="E48" i="1"/>
  <c r="D48" i="1"/>
  <c r="C48" i="1"/>
  <c r="B48" i="1"/>
  <c r="A48" i="1"/>
  <c r="W47" i="1"/>
  <c r="U47" i="1"/>
  <c r="S47" i="1"/>
  <c r="Q47" i="1"/>
  <c r="P47" i="1"/>
  <c r="N47" i="1"/>
  <c r="J47" i="1"/>
  <c r="I47" i="1"/>
  <c r="H47" i="1"/>
  <c r="G47" i="1"/>
  <c r="F47" i="1"/>
  <c r="E47" i="1"/>
  <c r="D47" i="1"/>
  <c r="C47" i="1"/>
  <c r="B47" i="1"/>
  <c r="A47" i="1"/>
  <c r="W46" i="1"/>
  <c r="U46" i="1"/>
  <c r="S46" i="1"/>
  <c r="Q46" i="1"/>
  <c r="P46" i="1"/>
  <c r="N46" i="1"/>
  <c r="R46" i="1" s="1"/>
  <c r="J46" i="1"/>
  <c r="I46" i="1"/>
  <c r="H46" i="1"/>
  <c r="G46" i="1"/>
  <c r="F46" i="1"/>
  <c r="E46" i="1"/>
  <c r="D46" i="1"/>
  <c r="C46" i="1"/>
  <c r="B46" i="1"/>
  <c r="A46" i="1"/>
  <c r="W45" i="1"/>
  <c r="U45" i="1"/>
  <c r="S45" i="1"/>
  <c r="Q45" i="1"/>
  <c r="R45" i="1" s="1"/>
  <c r="P45" i="1"/>
  <c r="N45" i="1"/>
  <c r="J45" i="1"/>
  <c r="I45" i="1"/>
  <c r="H45" i="1"/>
  <c r="G45" i="1"/>
  <c r="F45" i="1"/>
  <c r="E45" i="1"/>
  <c r="D45" i="1"/>
  <c r="C45" i="1"/>
  <c r="B45" i="1"/>
  <c r="A45" i="1"/>
  <c r="W44" i="1"/>
  <c r="U44" i="1"/>
  <c r="S44" i="1"/>
  <c r="R44" i="1"/>
  <c r="Q44" i="1"/>
  <c r="P44" i="1"/>
  <c r="N44" i="1"/>
  <c r="J44" i="1"/>
  <c r="I44" i="1"/>
  <c r="H44" i="1"/>
  <c r="G44" i="1"/>
  <c r="F44" i="1"/>
  <c r="E44" i="1"/>
  <c r="D44" i="1"/>
  <c r="C44" i="1"/>
  <c r="B44" i="1"/>
  <c r="A44" i="1"/>
  <c r="W43" i="1"/>
  <c r="U43" i="1"/>
  <c r="S43" i="1"/>
  <c r="Q43" i="1"/>
  <c r="R43" i="1" s="1"/>
  <c r="P43" i="1"/>
  <c r="N43" i="1"/>
  <c r="J43" i="1"/>
  <c r="I43" i="1"/>
  <c r="H43" i="1"/>
  <c r="G43" i="1"/>
  <c r="F43" i="1"/>
  <c r="E43" i="1"/>
  <c r="D43" i="1"/>
  <c r="C43" i="1"/>
  <c r="B43" i="1"/>
  <c r="A43" i="1"/>
  <c r="W42" i="1"/>
  <c r="U42" i="1"/>
  <c r="S42" i="1"/>
  <c r="Q42" i="1"/>
  <c r="P42" i="1"/>
  <c r="N42" i="1"/>
  <c r="R42" i="1" s="1"/>
  <c r="J42" i="1"/>
  <c r="I42" i="1"/>
  <c r="H42" i="1"/>
  <c r="G42" i="1"/>
  <c r="F42" i="1"/>
  <c r="E42" i="1"/>
  <c r="D42" i="1"/>
  <c r="C42" i="1"/>
  <c r="B42" i="1"/>
  <c r="A42" i="1"/>
  <c r="W41" i="1"/>
  <c r="U41" i="1"/>
  <c r="S41" i="1"/>
  <c r="Q41" i="1"/>
  <c r="P41" i="1"/>
  <c r="N41" i="1"/>
  <c r="J41" i="1"/>
  <c r="I41" i="1"/>
  <c r="H41" i="1"/>
  <c r="G41" i="1"/>
  <c r="F41" i="1"/>
  <c r="E41" i="1"/>
  <c r="D41" i="1"/>
  <c r="C41" i="1"/>
  <c r="B41" i="1"/>
  <c r="A41" i="1"/>
  <c r="W40" i="1"/>
  <c r="U40" i="1"/>
  <c r="S40" i="1"/>
  <c r="Q40" i="1"/>
  <c r="P40" i="1"/>
  <c r="N40" i="1"/>
  <c r="R40" i="1" s="1"/>
  <c r="J40" i="1"/>
  <c r="I40" i="1"/>
  <c r="H40" i="1"/>
  <c r="G40" i="1"/>
  <c r="F40" i="1"/>
  <c r="E40" i="1"/>
  <c r="D40" i="1"/>
  <c r="C40" i="1"/>
  <c r="B40" i="1"/>
  <c r="A40" i="1"/>
  <c r="W39" i="1"/>
  <c r="U39" i="1"/>
  <c r="S39" i="1"/>
  <c r="Q39" i="1"/>
  <c r="P39" i="1"/>
  <c r="N39" i="1"/>
  <c r="J39" i="1"/>
  <c r="I39" i="1"/>
  <c r="H39" i="1"/>
  <c r="G39" i="1"/>
  <c r="F39" i="1"/>
  <c r="E39" i="1"/>
  <c r="D39" i="1"/>
  <c r="C39" i="1"/>
  <c r="B39" i="1"/>
  <c r="A39" i="1"/>
  <c r="W38" i="1"/>
  <c r="U38" i="1"/>
  <c r="S38" i="1"/>
  <c r="Q38" i="1"/>
  <c r="P38" i="1"/>
  <c r="N38" i="1"/>
  <c r="R38" i="1" s="1"/>
  <c r="J38" i="1"/>
  <c r="I38" i="1"/>
  <c r="H38" i="1"/>
  <c r="G38" i="1"/>
  <c r="F38" i="1"/>
  <c r="E38" i="1"/>
  <c r="D38" i="1"/>
  <c r="C38" i="1"/>
  <c r="B38" i="1"/>
  <c r="A38" i="1"/>
  <c r="W37" i="1"/>
  <c r="U37" i="1"/>
  <c r="S37" i="1"/>
  <c r="Q37" i="1"/>
  <c r="R37" i="1" s="1"/>
  <c r="P37" i="1"/>
  <c r="N37" i="1"/>
  <c r="J37" i="1"/>
  <c r="I37" i="1"/>
  <c r="H37" i="1"/>
  <c r="G37" i="1"/>
  <c r="F37" i="1"/>
  <c r="E37" i="1"/>
  <c r="D37" i="1"/>
  <c r="C37" i="1"/>
  <c r="B37" i="1"/>
  <c r="A37" i="1"/>
  <c r="W36" i="1"/>
  <c r="U36" i="1"/>
  <c r="S36" i="1"/>
  <c r="R36" i="1"/>
  <c r="Q36" i="1"/>
  <c r="P36" i="1"/>
  <c r="N36" i="1"/>
  <c r="J36" i="1"/>
  <c r="I36" i="1"/>
  <c r="H36" i="1"/>
  <c r="G36" i="1"/>
  <c r="F36" i="1"/>
  <c r="E36" i="1"/>
  <c r="D36" i="1"/>
  <c r="C36" i="1"/>
  <c r="B36" i="1"/>
  <c r="A36" i="1"/>
  <c r="W35" i="1"/>
  <c r="U35" i="1"/>
  <c r="S35" i="1"/>
  <c r="Q35" i="1"/>
  <c r="R35" i="1" s="1"/>
  <c r="P35" i="1"/>
  <c r="N35" i="1"/>
  <c r="J35" i="1"/>
  <c r="I35" i="1"/>
  <c r="H35" i="1"/>
  <c r="G35" i="1"/>
  <c r="F35" i="1"/>
  <c r="E35" i="1"/>
  <c r="D35" i="1"/>
  <c r="C35" i="1"/>
  <c r="B35" i="1"/>
  <c r="A35" i="1"/>
  <c r="W34" i="1"/>
  <c r="U34" i="1"/>
  <c r="S34" i="1"/>
  <c r="Q34" i="1"/>
  <c r="P34" i="1"/>
  <c r="N34" i="1"/>
  <c r="R34" i="1" s="1"/>
  <c r="J34" i="1"/>
  <c r="I34" i="1"/>
  <c r="H34" i="1"/>
  <c r="G34" i="1"/>
  <c r="F34" i="1"/>
  <c r="E34" i="1"/>
  <c r="D34" i="1"/>
  <c r="C34" i="1"/>
  <c r="B34" i="1"/>
  <c r="A34" i="1"/>
  <c r="W33" i="1"/>
  <c r="U33" i="1"/>
  <c r="S33" i="1"/>
  <c r="Q33" i="1"/>
  <c r="P33" i="1"/>
  <c r="N33" i="1"/>
  <c r="J33" i="1"/>
  <c r="I33" i="1"/>
  <c r="H33" i="1"/>
  <c r="G33" i="1"/>
  <c r="F33" i="1"/>
  <c r="E33" i="1"/>
  <c r="D33" i="1"/>
  <c r="C33" i="1"/>
  <c r="B33" i="1"/>
  <c r="A33" i="1"/>
  <c r="W32" i="1"/>
  <c r="U32" i="1"/>
  <c r="S32" i="1"/>
  <c r="Q32" i="1"/>
  <c r="P32" i="1"/>
  <c r="N32" i="1"/>
  <c r="R32" i="1" s="1"/>
  <c r="J32" i="1"/>
  <c r="I32" i="1"/>
  <c r="H32" i="1"/>
  <c r="G32" i="1"/>
  <c r="F32" i="1"/>
  <c r="E32" i="1"/>
  <c r="D32" i="1"/>
  <c r="C32" i="1"/>
  <c r="B32" i="1"/>
  <c r="A32" i="1"/>
  <c r="W31" i="1"/>
  <c r="U31" i="1"/>
  <c r="S31" i="1"/>
  <c r="Q31" i="1"/>
  <c r="P31" i="1"/>
  <c r="N31" i="1"/>
  <c r="J31" i="1"/>
  <c r="I31" i="1"/>
  <c r="H31" i="1"/>
  <c r="G31" i="1"/>
  <c r="F31" i="1"/>
  <c r="E31" i="1"/>
  <c r="D31" i="1"/>
  <c r="C31" i="1"/>
  <c r="B31" i="1"/>
  <c r="A31" i="1"/>
  <c r="W30" i="1"/>
  <c r="U30" i="1"/>
  <c r="S30" i="1"/>
  <c r="Q30" i="1"/>
  <c r="P30" i="1"/>
  <c r="R30" i="1" s="1"/>
  <c r="N30" i="1"/>
  <c r="J30" i="1"/>
  <c r="I30" i="1"/>
  <c r="H30" i="1"/>
  <c r="G30" i="1"/>
  <c r="F30" i="1"/>
  <c r="E30" i="1"/>
  <c r="D30" i="1"/>
  <c r="C30" i="1"/>
  <c r="B30" i="1"/>
  <c r="A30" i="1"/>
  <c r="W29" i="1"/>
  <c r="U29" i="1"/>
  <c r="S29" i="1"/>
  <c r="Q29" i="1"/>
  <c r="R29" i="1" s="1"/>
  <c r="P29" i="1"/>
  <c r="N29" i="1"/>
  <c r="J29" i="1"/>
  <c r="I29" i="1"/>
  <c r="H29" i="1"/>
  <c r="G29" i="1"/>
  <c r="F29" i="1"/>
  <c r="E29" i="1"/>
  <c r="D29" i="1"/>
  <c r="C29" i="1"/>
  <c r="B29" i="1"/>
  <c r="A29" i="1"/>
  <c r="W28" i="1"/>
  <c r="U28" i="1"/>
  <c r="S28" i="1"/>
  <c r="R28" i="1"/>
  <c r="Q28" i="1"/>
  <c r="P28" i="1"/>
  <c r="N28" i="1"/>
  <c r="J28" i="1"/>
  <c r="I28" i="1"/>
  <c r="H28" i="1"/>
  <c r="G28" i="1"/>
  <c r="F28" i="1"/>
  <c r="E28" i="1"/>
  <c r="D28" i="1"/>
  <c r="C28" i="1"/>
  <c r="B28" i="1"/>
  <c r="A28" i="1"/>
  <c r="W27" i="1"/>
  <c r="U27" i="1"/>
  <c r="S27" i="1"/>
  <c r="Q27" i="1"/>
  <c r="R27" i="1" s="1"/>
  <c r="P27" i="1"/>
  <c r="N27" i="1"/>
  <c r="J27" i="1"/>
  <c r="I27" i="1"/>
  <c r="H27" i="1"/>
  <c r="G27" i="1"/>
  <c r="F27" i="1"/>
  <c r="E27" i="1"/>
  <c r="D27" i="1"/>
  <c r="C27" i="1"/>
  <c r="B27" i="1"/>
  <c r="A27" i="1"/>
  <c r="W26" i="1"/>
  <c r="U26" i="1"/>
  <c r="S26" i="1"/>
  <c r="Q26" i="1"/>
  <c r="P26" i="1"/>
  <c r="N26" i="1"/>
  <c r="R26" i="1" s="1"/>
  <c r="J26" i="1"/>
  <c r="I26" i="1"/>
  <c r="H26" i="1"/>
  <c r="G26" i="1"/>
  <c r="F26" i="1"/>
  <c r="E26" i="1"/>
  <c r="D26" i="1"/>
  <c r="C26" i="1"/>
  <c r="B26" i="1"/>
  <c r="A26" i="1"/>
  <c r="W25" i="1"/>
  <c r="U25" i="1"/>
  <c r="S25" i="1"/>
  <c r="Q25" i="1"/>
  <c r="P25" i="1"/>
  <c r="N25" i="1"/>
  <c r="J25" i="1"/>
  <c r="I25" i="1"/>
  <c r="H25" i="1"/>
  <c r="G25" i="1"/>
  <c r="F25" i="1"/>
  <c r="E25" i="1"/>
  <c r="D25" i="1"/>
  <c r="C25" i="1"/>
  <c r="B25" i="1"/>
  <c r="A25" i="1"/>
  <c r="W24" i="1"/>
  <c r="U24" i="1"/>
  <c r="S24" i="1"/>
  <c r="Q24" i="1"/>
  <c r="P24" i="1"/>
  <c r="N24" i="1"/>
  <c r="R24" i="1" s="1"/>
  <c r="J24" i="1"/>
  <c r="I24" i="1"/>
  <c r="H24" i="1"/>
  <c r="G24" i="1"/>
  <c r="F24" i="1"/>
  <c r="E24" i="1"/>
  <c r="D24" i="1"/>
  <c r="C24" i="1"/>
  <c r="B24" i="1"/>
  <c r="A24" i="1"/>
  <c r="W23" i="1"/>
  <c r="U23" i="1"/>
  <c r="S23" i="1"/>
  <c r="Q23" i="1"/>
  <c r="P23" i="1"/>
  <c r="N23" i="1"/>
  <c r="J23" i="1"/>
  <c r="I23" i="1"/>
  <c r="H23" i="1"/>
  <c r="G23" i="1"/>
  <c r="F23" i="1"/>
  <c r="E23" i="1"/>
  <c r="D23" i="1"/>
  <c r="C23" i="1"/>
  <c r="B23" i="1"/>
  <c r="A23" i="1"/>
  <c r="W22" i="1"/>
  <c r="U22" i="1"/>
  <c r="S22" i="1"/>
  <c r="Q22" i="1"/>
  <c r="P22" i="1"/>
  <c r="R22" i="1" s="1"/>
  <c r="N22" i="1"/>
  <c r="J22" i="1"/>
  <c r="I22" i="1"/>
  <c r="H22" i="1"/>
  <c r="G22" i="1"/>
  <c r="F22" i="1"/>
  <c r="E22" i="1"/>
  <c r="D22" i="1"/>
  <c r="C22" i="1"/>
  <c r="B22" i="1"/>
  <c r="A22" i="1"/>
  <c r="W21" i="1"/>
  <c r="U21" i="1"/>
  <c r="S21" i="1"/>
  <c r="Q21" i="1"/>
  <c r="R21" i="1" s="1"/>
  <c r="P21" i="1"/>
  <c r="N21" i="1"/>
  <c r="J21" i="1"/>
  <c r="I21" i="1"/>
  <c r="H21" i="1"/>
  <c r="G21" i="1"/>
  <c r="F21" i="1"/>
  <c r="E21" i="1"/>
  <c r="D21" i="1"/>
  <c r="C21" i="1"/>
  <c r="B21" i="1"/>
  <c r="A21" i="1"/>
  <c r="W20" i="1"/>
  <c r="U20" i="1"/>
  <c r="S20" i="1"/>
  <c r="R20" i="1"/>
  <c r="Q20" i="1"/>
  <c r="P20" i="1"/>
  <c r="N20" i="1"/>
  <c r="J20" i="1"/>
  <c r="I20" i="1"/>
  <c r="H20" i="1"/>
  <c r="G20" i="1"/>
  <c r="F20" i="1"/>
  <c r="E20" i="1"/>
  <c r="D20" i="1"/>
  <c r="C20" i="1"/>
  <c r="B20" i="1"/>
  <c r="A20" i="1"/>
  <c r="W19" i="1"/>
  <c r="U19" i="1"/>
  <c r="S19" i="1"/>
  <c r="Q19" i="1"/>
  <c r="P19" i="1"/>
  <c r="N19" i="1"/>
  <c r="R19" i="1" s="1"/>
  <c r="X19" i="1" s="1"/>
  <c r="J19" i="1"/>
  <c r="I19" i="1"/>
  <c r="H19" i="1"/>
  <c r="G19" i="1"/>
  <c r="F19" i="1"/>
  <c r="E19" i="1"/>
  <c r="D19" i="1"/>
  <c r="C19" i="1"/>
  <c r="B19" i="1"/>
  <c r="A19" i="1"/>
  <c r="W18" i="1"/>
  <c r="U18" i="1"/>
  <c r="S18" i="1"/>
  <c r="Q18" i="1"/>
  <c r="P18" i="1"/>
  <c r="N18" i="1"/>
  <c r="R18" i="1" s="1"/>
  <c r="X18" i="1" s="1"/>
  <c r="J18" i="1"/>
  <c r="I18" i="1"/>
  <c r="H18" i="1"/>
  <c r="G18" i="1"/>
  <c r="F18" i="1"/>
  <c r="E18" i="1"/>
  <c r="D18" i="1"/>
  <c r="C18" i="1"/>
  <c r="B18" i="1"/>
  <c r="A18" i="1"/>
  <c r="W17" i="1"/>
  <c r="U17" i="1"/>
  <c r="S17" i="1"/>
  <c r="Q17" i="1"/>
  <c r="P17" i="1"/>
  <c r="R17" i="1" s="1"/>
  <c r="X17" i="1" s="1"/>
  <c r="N17" i="1"/>
  <c r="J17" i="1"/>
  <c r="I17" i="1"/>
  <c r="H17" i="1"/>
  <c r="G17" i="1"/>
  <c r="F17" i="1"/>
  <c r="E17" i="1"/>
  <c r="D17" i="1"/>
  <c r="C17" i="1"/>
  <c r="B17" i="1"/>
  <c r="A17" i="1"/>
  <c r="W16" i="1"/>
  <c r="U16" i="1"/>
  <c r="S16" i="1"/>
  <c r="R16" i="1"/>
  <c r="X16" i="1" s="1"/>
  <c r="Q16" i="1"/>
  <c r="P16" i="1"/>
  <c r="N16" i="1"/>
  <c r="J16" i="1"/>
  <c r="I16" i="1"/>
  <c r="H16" i="1"/>
  <c r="G16" i="1"/>
  <c r="F16" i="1"/>
  <c r="E16" i="1"/>
  <c r="D16" i="1"/>
  <c r="C16" i="1"/>
  <c r="B16" i="1"/>
  <c r="A16" i="1"/>
  <c r="W15" i="1"/>
  <c r="U15" i="1"/>
  <c r="S15" i="1"/>
  <c r="Q15" i="1"/>
  <c r="P15" i="1"/>
  <c r="N15" i="1"/>
  <c r="R15" i="1" s="1"/>
  <c r="X15" i="1" s="1"/>
  <c r="J15" i="1"/>
  <c r="I15" i="1"/>
  <c r="H15" i="1"/>
  <c r="G15" i="1"/>
  <c r="F15" i="1"/>
  <c r="E15" i="1"/>
  <c r="D15" i="1"/>
  <c r="C15" i="1"/>
  <c r="B15" i="1"/>
  <c r="A15" i="1"/>
  <c r="W14" i="1"/>
  <c r="U14" i="1"/>
  <c r="S14" i="1"/>
  <c r="Q14" i="1"/>
  <c r="P14" i="1"/>
  <c r="N14" i="1"/>
  <c r="R14" i="1" s="1"/>
  <c r="X14" i="1" s="1"/>
  <c r="J14" i="1"/>
  <c r="I14" i="1"/>
  <c r="H14" i="1"/>
  <c r="G14" i="1"/>
  <c r="F14" i="1"/>
  <c r="E14" i="1"/>
  <c r="D14" i="1"/>
  <c r="C14" i="1"/>
  <c r="B14" i="1"/>
  <c r="A14" i="1"/>
  <c r="W13" i="1"/>
  <c r="U13" i="1"/>
  <c r="S13" i="1"/>
  <c r="Q13" i="1"/>
  <c r="P13" i="1"/>
  <c r="R13" i="1" s="1"/>
  <c r="X13" i="1" s="1"/>
  <c r="N13" i="1"/>
  <c r="J13" i="1"/>
  <c r="I13" i="1"/>
  <c r="H13" i="1"/>
  <c r="G13" i="1"/>
  <c r="F13" i="1"/>
  <c r="E13" i="1"/>
  <c r="D13" i="1"/>
  <c r="C13" i="1"/>
  <c r="B13" i="1"/>
  <c r="A13" i="1"/>
  <c r="W12" i="1"/>
  <c r="U12" i="1"/>
  <c r="S12" i="1"/>
  <c r="R12" i="1"/>
  <c r="X12" i="1" s="1"/>
  <c r="Q12" i="1"/>
  <c r="P12" i="1"/>
  <c r="N12" i="1"/>
  <c r="J12" i="1"/>
  <c r="I12" i="1"/>
  <c r="H12" i="1"/>
  <c r="G12" i="1"/>
  <c r="F12" i="1"/>
  <c r="E12" i="1"/>
  <c r="D12" i="1"/>
  <c r="C12" i="1"/>
  <c r="B12" i="1"/>
  <c r="A12" i="1"/>
  <c r="W11" i="1"/>
  <c r="U11" i="1"/>
  <c r="S11" i="1"/>
  <c r="Q11" i="1"/>
  <c r="P11" i="1"/>
  <c r="N11" i="1"/>
  <c r="R11" i="1" s="1"/>
  <c r="X11" i="1" s="1"/>
  <c r="J11" i="1"/>
  <c r="I11" i="1"/>
  <c r="H11" i="1"/>
  <c r="G11" i="1"/>
  <c r="F11" i="1"/>
  <c r="E11" i="1"/>
  <c r="D11" i="1"/>
  <c r="C11" i="1"/>
  <c r="B11" i="1"/>
  <c r="A11" i="1"/>
  <c r="W10" i="1"/>
  <c r="U10" i="1"/>
  <c r="S10" i="1"/>
  <c r="Q10" i="1"/>
  <c r="P10" i="1"/>
  <c r="P59" i="1" s="1"/>
  <c r="N10" i="1"/>
  <c r="R10" i="1" s="1"/>
  <c r="J10" i="1"/>
  <c r="I10" i="1"/>
  <c r="H10" i="1"/>
  <c r="G10" i="1"/>
  <c r="F10" i="1"/>
  <c r="E10" i="1"/>
  <c r="D10" i="1"/>
  <c r="C10" i="1"/>
  <c r="B10" i="1"/>
  <c r="A10" i="1"/>
  <c r="R23" i="1" l="1"/>
  <c r="V23" i="1" s="1"/>
  <c r="R31" i="1"/>
  <c r="R39" i="1"/>
  <c r="R47" i="1"/>
  <c r="X47" i="1" s="1"/>
  <c r="R55" i="1"/>
  <c r="T55" i="1" s="1"/>
  <c r="R25" i="1"/>
  <c r="R33" i="1"/>
  <c r="R41" i="1"/>
  <c r="V41" i="1" s="1"/>
  <c r="R49" i="1"/>
  <c r="X49" i="1" s="1"/>
  <c r="R57" i="1"/>
  <c r="N59" i="1"/>
  <c r="T23" i="1"/>
  <c r="X39" i="1"/>
  <c r="T39" i="1"/>
  <c r="V39" i="1"/>
  <c r="X55" i="1"/>
  <c r="X25" i="1"/>
  <c r="T25" i="1"/>
  <c r="V25" i="1"/>
  <c r="X33" i="1"/>
  <c r="T33" i="1"/>
  <c r="V33" i="1"/>
  <c r="X21" i="1"/>
  <c r="T21" i="1"/>
  <c r="V21" i="1"/>
  <c r="X29" i="1"/>
  <c r="T29" i="1"/>
  <c r="V29" i="1"/>
  <c r="X37" i="1"/>
  <c r="T37" i="1"/>
  <c r="V37" i="1"/>
  <c r="X45" i="1"/>
  <c r="T45" i="1"/>
  <c r="V45" i="1"/>
  <c r="X53" i="1"/>
  <c r="T53" i="1"/>
  <c r="V53" i="1"/>
  <c r="X31" i="1"/>
  <c r="T31" i="1"/>
  <c r="V31" i="1"/>
  <c r="X41" i="1"/>
  <c r="T41" i="1"/>
  <c r="V49" i="1"/>
  <c r="X57" i="1"/>
  <c r="T57" i="1"/>
  <c r="V57" i="1"/>
  <c r="X27" i="1"/>
  <c r="T27" i="1"/>
  <c r="V27" i="1"/>
  <c r="X35" i="1"/>
  <c r="T35" i="1"/>
  <c r="V35" i="1"/>
  <c r="X43" i="1"/>
  <c r="T43" i="1"/>
  <c r="V43" i="1"/>
  <c r="X51" i="1"/>
  <c r="T51" i="1"/>
  <c r="V51" i="1"/>
  <c r="R59" i="1"/>
  <c r="V10" i="1"/>
  <c r="V11" i="1"/>
  <c r="V12" i="1"/>
  <c r="V13" i="1"/>
  <c r="V15" i="1"/>
  <c r="V16" i="1"/>
  <c r="V17" i="1"/>
  <c r="V18" i="1"/>
  <c r="V19" i="1"/>
  <c r="Q59" i="1"/>
  <c r="U59" i="1"/>
  <c r="X20" i="1"/>
  <c r="T20" i="1"/>
  <c r="X22" i="1"/>
  <c r="T22" i="1"/>
  <c r="X24" i="1"/>
  <c r="T24" i="1"/>
  <c r="X26" i="1"/>
  <c r="T26" i="1"/>
  <c r="X28" i="1"/>
  <c r="T28" i="1"/>
  <c r="X30" i="1"/>
  <c r="T30" i="1"/>
  <c r="X32" i="1"/>
  <c r="T32" i="1"/>
  <c r="X34" i="1"/>
  <c r="T34" i="1"/>
  <c r="X36" i="1"/>
  <c r="T36" i="1"/>
  <c r="X38" i="1"/>
  <c r="T38" i="1"/>
  <c r="X40" i="1"/>
  <c r="T40" i="1"/>
  <c r="X42" i="1"/>
  <c r="T42" i="1"/>
  <c r="X44" i="1"/>
  <c r="T44" i="1"/>
  <c r="X46" i="1"/>
  <c r="T46" i="1"/>
  <c r="X48" i="1"/>
  <c r="T48" i="1"/>
  <c r="X50" i="1"/>
  <c r="T50" i="1"/>
  <c r="X52" i="1"/>
  <c r="T52" i="1"/>
  <c r="X54" i="1"/>
  <c r="T54" i="1"/>
  <c r="X56" i="1"/>
  <c r="T56" i="1"/>
  <c r="X58" i="1"/>
  <c r="T58" i="1"/>
  <c r="W59" i="1"/>
  <c r="V14" i="1"/>
  <c r="S59" i="1"/>
  <c r="T10" i="1"/>
  <c r="X10" i="1"/>
  <c r="T11" i="1"/>
  <c r="T12" i="1"/>
  <c r="T13" i="1"/>
  <c r="T14" i="1"/>
  <c r="T15" i="1"/>
  <c r="T16" i="1"/>
  <c r="T17" i="1"/>
  <c r="T18" i="1"/>
  <c r="T19" i="1"/>
  <c r="V20" i="1"/>
  <c r="V22" i="1"/>
  <c r="V24" i="1"/>
  <c r="V26" i="1"/>
  <c r="V28" i="1"/>
  <c r="V30" i="1"/>
  <c r="V32" i="1"/>
  <c r="V34" i="1"/>
  <c r="V36" i="1"/>
  <c r="V38" i="1"/>
  <c r="V40" i="1"/>
  <c r="V42" i="1"/>
  <c r="V44" i="1"/>
  <c r="V46" i="1"/>
  <c r="V48" i="1"/>
  <c r="V50" i="1"/>
  <c r="V52" i="1"/>
  <c r="V54" i="1"/>
  <c r="V56" i="1"/>
  <c r="V58" i="1"/>
  <c r="T49" i="1" l="1"/>
  <c r="V47" i="1"/>
  <c r="X23" i="1"/>
  <c r="V55" i="1"/>
  <c r="T47" i="1"/>
  <c r="V59" i="1"/>
  <c r="T59" i="1"/>
  <c r="X59" i="1"/>
</calcChain>
</file>

<file path=xl/sharedStrings.xml><?xml version="1.0" encoding="utf-8"?>
<sst xmlns="http://schemas.openxmlformats.org/spreadsheetml/2006/main" count="55" uniqueCount="51">
  <si>
    <t>PODER JUDICIÁRIO</t>
  </si>
  <si>
    <t>ÓRGÃO:</t>
  </si>
  <si>
    <t>JUSTIÇA FEDERAL</t>
  </si>
  <si>
    <t>UNIDADE:</t>
  </si>
  <si>
    <t>090047 - TRF 3ª REGIÃO PRECATÓRIOS E REQUISITÓRIOS DE PEQUENO VALOR</t>
  </si>
  <si>
    <t>Data de referência:</t>
  </si>
  <si>
    <t xml:space="preserve"> RESOLUÇÃO 102 CNJ - ANEXO II - DOTAÇÃO E EXECUÇÃO ORÇAMENTÁRIA</t>
  </si>
  <si>
    <t>Classificação Orçamentária</t>
  </si>
  <si>
    <t>Dotação Inicial</t>
  </si>
  <si>
    <t>Créditos Adicionais</t>
  </si>
  <si>
    <t>Dotação Atualizada</t>
  </si>
  <si>
    <t>Contingenciado</t>
  </si>
  <si>
    <t>Movimentação Líquida de Créditos</t>
  </si>
  <si>
    <t>Dotação Líquida</t>
  </si>
  <si>
    <t>Execução</t>
  </si>
  <si>
    <t>Unidade Orçamentária</t>
  </si>
  <si>
    <t>Função e Subfunção</t>
  </si>
  <si>
    <t xml:space="preserve">Programática
(Programa, Ação e Subtítulo) </t>
  </si>
  <si>
    <t xml:space="preserve">Descrição </t>
  </si>
  <si>
    <t>Esfera</t>
  </si>
  <si>
    <t>Fonte</t>
  </si>
  <si>
    <t>GND</t>
  </si>
  <si>
    <t>Acréscimos</t>
  </si>
  <si>
    <t>Decréscimos</t>
  </si>
  <si>
    <t>Provisão</t>
  </si>
  <si>
    <t>Destaque</t>
  </si>
  <si>
    <t>Empenhado</t>
  </si>
  <si>
    <t>%</t>
  </si>
  <si>
    <t>Liquidado</t>
  </si>
  <si>
    <t>POut</t>
  </si>
  <si>
    <t>Código</t>
  </si>
  <si>
    <t>Descrição</t>
  </si>
  <si>
    <t>Programa</t>
  </si>
  <si>
    <t>Ação e Subtítulo</t>
  </si>
  <si>
    <t>A</t>
  </si>
  <si>
    <t>B</t>
  </si>
  <si>
    <t>C</t>
  </si>
  <si>
    <t>D=A+B-C</t>
  </si>
  <si>
    <t>E</t>
  </si>
  <si>
    <t>F</t>
  </si>
  <si>
    <t>G</t>
  </si>
  <si>
    <t>H = D-E+F+G</t>
  </si>
  <si>
    <t>I</t>
  </si>
  <si>
    <t>I / H</t>
  </si>
  <si>
    <t>J</t>
  </si>
  <si>
    <t>J / H</t>
  </si>
  <si>
    <t>K</t>
  </si>
  <si>
    <t>K / H</t>
  </si>
  <si>
    <t>Total</t>
  </si>
  <si>
    <t>Obs.: 1. Movimentação líquida de créditos = Provisão/Destaque recebidos - Provisão/Destaque concedidos</t>
  </si>
  <si>
    <t xml:space="preserve">           2. Nas colunas relativas à execução, não incluir as despesas referentes aos restos a pagar do ano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</si>
</sst>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3" formatCode="_-* #,##0.00_-;\-* #,##0.00_-;_-* &quot;-&quot;??_-;_-@_-"/>
    <numFmt numFmtId="164" formatCode="0.0%"/>
    <numFmt numFmtId="165" formatCode="[$-416]mmmm\-yy;@"/>
    <numFmt numFmtId="166" formatCode="_(* #,##0_);_(* \(#,##0\);_(* &quot;-&quot;??_);_(@_)"/>
    <numFmt numFmtId="168" formatCode="General_)"/>
    <numFmt numFmtId="169" formatCode="_(* #,##0_);_(* \(#,##0\);_(* \-_);_(@_)"/>
    <numFmt numFmtId="170" formatCode="_(* #,##0.00_);_(* \(#,##0.00\);_(* \-??_);_(@_)"/>
    <numFmt numFmtId="171" formatCode="\$#,##0\ ;&quot;($&quot;#,##0\)"/>
    <numFmt numFmtId="172" formatCode="0.000000"/>
    <numFmt numFmtId="173" formatCode="yyyy\:mm"/>
    <numFmt numFmtId="174" formatCode="_([$€-2]* #,##0.00_);_([$€-2]* \(#,##0.00\);_([$€-2]* \-??_)"/>
    <numFmt numFmtId="175" formatCode="0.0000000"/>
    <numFmt numFmtId="176" formatCode="_(&quot;R$ &quot;* #,##0.00_);_(&quot;R$ &quot;* \(#,##0.00\);_(&quot;R$ &quot;* \-??_);_(@_)"/>
    <numFmt numFmtId="177" formatCode="%#,#00"/>
    <numFmt numFmtId="178" formatCode="#.##000"/>
    <numFmt numFmtId="179" formatCode="#,##0.000000"/>
    <numFmt numFmtId="180" formatCode="_-* #,##0.00_-;\-* #,##0.00_-;_-* \-??_-;_-@_-"/>
    <numFmt numFmtId="181" formatCode="0.000"/>
    <numFmt numFmtId="182" formatCode="mm/yy"/>
    <numFmt numFmtId="183" formatCode="#.##0,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color rgb="FF000000"/>
      <name val="Arial"/>
      <family val="2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4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9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7" fillId="3" borderId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7" fillId="9" borderId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9" fillId="13" borderId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168" fontId="10" fillId="0" borderId="22"/>
    <xf numFmtId="0" fontId="11" fillId="3" borderId="0" applyNumberFormat="0" applyBorder="0" applyAlignment="0" applyProtection="0"/>
    <xf numFmtId="168" fontId="12" fillId="0" borderId="0">
      <alignment vertical="top"/>
    </xf>
    <xf numFmtId="168" fontId="13" fillId="0" borderId="0">
      <alignment horizontal="right"/>
    </xf>
    <xf numFmtId="168" fontId="13" fillId="0" borderId="0">
      <alignment horizontal="left"/>
    </xf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0" fontId="15" fillId="4" borderId="0"/>
    <xf numFmtId="0" fontId="14" fillId="4" borderId="0" applyNumberFormat="0" applyBorder="0" applyAlignment="0" applyProtection="0"/>
    <xf numFmtId="0" fontId="14" fillId="4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8" borderId="23" applyNumberFormat="0" applyAlignment="0" applyProtection="0"/>
    <xf numFmtId="0" fontId="20" fillId="8" borderId="23" applyNumberFormat="0" applyAlignment="0" applyProtection="0"/>
    <xf numFmtId="0" fontId="20" fillId="8" borderId="23" applyNumberFormat="0" applyAlignment="0" applyProtection="0"/>
    <xf numFmtId="0" fontId="21" fillId="8" borderId="23"/>
    <xf numFmtId="0" fontId="20" fillId="8" borderId="23" applyNumberFormat="0" applyAlignment="0" applyProtection="0"/>
    <xf numFmtId="0" fontId="20" fillId="8" borderId="23" applyNumberFormat="0" applyAlignment="0" applyProtection="0"/>
    <xf numFmtId="0" fontId="22" fillId="0" borderId="0">
      <alignment vertical="center"/>
    </xf>
    <xf numFmtId="0" fontId="23" fillId="21" borderId="24" applyNumberFormat="0" applyAlignment="0" applyProtection="0"/>
    <xf numFmtId="0" fontId="23" fillId="21" borderId="24" applyNumberFormat="0" applyAlignment="0" applyProtection="0"/>
    <xf numFmtId="0" fontId="24" fillId="21" borderId="24"/>
    <xf numFmtId="0" fontId="23" fillId="21" borderId="24" applyNumberFormat="0" applyAlignment="0" applyProtection="0"/>
    <xf numFmtId="0" fontId="23" fillId="21" borderId="24" applyNumberFormat="0" applyAlignment="0" applyProtection="0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6" fillId="0" borderId="25"/>
    <xf numFmtId="0" fontId="25" fillId="0" borderId="25" applyNumberFormat="0" applyFill="0" applyAlignment="0" applyProtection="0"/>
    <xf numFmtId="0" fontId="25" fillId="0" borderId="25" applyNumberFormat="0" applyFill="0" applyAlignment="0" applyProtection="0"/>
    <xf numFmtId="0" fontId="23" fillId="21" borderId="24" applyNumberFormat="0" applyAlignment="0" applyProtection="0"/>
    <xf numFmtId="4" fontId="7" fillId="0" borderId="0"/>
    <xf numFmtId="169" fontId="7" fillId="0" borderId="0"/>
    <xf numFmtId="170" fontId="3" fillId="0" borderId="0" applyBorder="0" applyAlignment="0" applyProtection="0"/>
    <xf numFmtId="170" fontId="3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71" fontId="7" fillId="0" borderId="0"/>
    <xf numFmtId="0" fontId="7" fillId="0" borderId="0"/>
    <xf numFmtId="0" fontId="7" fillId="0" borderId="0"/>
    <xf numFmtId="172" fontId="7" fillId="0" borderId="0"/>
    <xf numFmtId="173" fontId="7" fillId="0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27" fillId="7" borderId="23" applyNumberFormat="0" applyAlignment="0" applyProtection="0"/>
    <xf numFmtId="0" fontId="27" fillId="7" borderId="23" applyNumberFormat="0" applyAlignment="0" applyProtection="0"/>
    <xf numFmtId="0" fontId="27" fillId="7" borderId="23" applyNumberFormat="0" applyAlignment="0" applyProtection="0"/>
    <xf numFmtId="0" fontId="27" fillId="7" borderId="23" applyNumberFormat="0" applyAlignment="0" applyProtection="0"/>
    <xf numFmtId="0" fontId="27" fillId="8" borderId="23" applyNumberFormat="0" applyAlignment="0" applyProtection="0"/>
    <xf numFmtId="174" fontId="3" fillId="0" borderId="0" applyFill="0" applyBorder="0" applyAlignment="0" applyProtection="0"/>
    <xf numFmtId="0" fontId="3" fillId="0" borderId="0" applyFill="0" applyBorder="0" applyAlignment="0" applyProtection="0"/>
    <xf numFmtId="174" fontId="3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26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4" borderId="0" applyNumberFormat="0" applyBorder="0" applyAlignment="0" applyProtection="0"/>
    <xf numFmtId="0" fontId="31" fillId="0" borderId="27" applyNumberFormat="0" applyFill="0" applyAlignment="0" applyProtection="0"/>
    <xf numFmtId="0" fontId="32" fillId="0" borderId="28" applyNumberFormat="0" applyFill="0" applyAlignment="0" applyProtection="0"/>
    <xf numFmtId="0" fontId="33" fillId="0" borderId="29" applyNumberFormat="0" applyFill="0" applyAlignment="0" applyProtection="0"/>
    <xf numFmtId="0" fontId="33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4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5" fillId="0" borderId="0"/>
    <xf numFmtId="0" fontId="27" fillId="7" borderId="23" applyNumberFormat="0" applyAlignment="0" applyProtection="0"/>
    <xf numFmtId="0" fontId="29" fillId="0" borderId="30">
      <alignment horizontal="center"/>
    </xf>
    <xf numFmtId="0" fontId="36" fillId="0" borderId="31">
      <alignment horizontal="center"/>
    </xf>
    <xf numFmtId="175" fontId="7" fillId="0" borderId="0"/>
    <xf numFmtId="0" fontId="25" fillId="0" borderId="25" applyNumberFormat="0" applyFill="0" applyAlignment="0" applyProtection="0"/>
    <xf numFmtId="170" fontId="7" fillId="0" borderId="0"/>
    <xf numFmtId="176" fontId="3" fillId="0" borderId="0" applyFill="0" applyBorder="0" applyAlignment="0" applyProtection="0"/>
    <xf numFmtId="171" fontId="7" fillId="0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8" fillId="22" borderId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7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" fillId="0" borderId="0"/>
    <xf numFmtId="0" fontId="3" fillId="0" borderId="0"/>
    <xf numFmtId="0" fontId="4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7" fillId="0" borderId="0"/>
    <xf numFmtId="0" fontId="3" fillId="0" borderId="0"/>
    <xf numFmtId="0" fontId="3" fillId="0" borderId="0"/>
    <xf numFmtId="0" fontId="40" fillId="0" borderId="0"/>
    <xf numFmtId="0" fontId="40" fillId="0" borderId="0"/>
    <xf numFmtId="0" fontId="3" fillId="0" borderId="0"/>
    <xf numFmtId="0" fontId="3" fillId="0" borderId="0"/>
    <xf numFmtId="0" fontId="3" fillId="23" borderId="32" applyNumberFormat="0" applyAlignment="0" applyProtection="0"/>
    <xf numFmtId="0" fontId="3" fillId="23" borderId="32" applyNumberFormat="0" applyAlignment="0" applyProtection="0"/>
    <xf numFmtId="0" fontId="3" fillId="23" borderId="32" applyNumberFormat="0" applyAlignment="0" applyProtection="0"/>
    <xf numFmtId="0" fontId="3" fillId="23" borderId="32" applyNumberFormat="0" applyAlignment="0" applyProtection="0"/>
    <xf numFmtId="0" fontId="3" fillId="23" borderId="32" applyNumberFormat="0" applyAlignment="0" applyProtection="0"/>
    <xf numFmtId="0" fontId="3" fillId="23" borderId="32" applyNumberFormat="0" applyAlignment="0" applyProtection="0"/>
    <xf numFmtId="0" fontId="41" fillId="8" borderId="33" applyNumberFormat="0" applyAlignment="0" applyProtection="0"/>
    <xf numFmtId="10" fontId="7" fillId="0" borderId="0"/>
    <xf numFmtId="177" fontId="16" fillId="0" borderId="0">
      <protection locked="0"/>
    </xf>
    <xf numFmtId="178" fontId="16" fillId="0" borderId="0">
      <protection locked="0"/>
    </xf>
    <xf numFmtId="9" fontId="3" fillId="0" borderId="0" applyFill="0" applyBorder="0" applyAlignment="0" applyProtection="0"/>
    <xf numFmtId="9" fontId="3" fillId="0" borderId="0" applyFont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7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13" fillId="0" borderId="0"/>
    <xf numFmtId="0" fontId="41" fillId="8" borderId="33" applyNumberFormat="0" applyAlignment="0" applyProtection="0"/>
    <xf numFmtId="0" fontId="41" fillId="8" borderId="33" applyNumberFormat="0" applyAlignment="0" applyProtection="0"/>
    <xf numFmtId="0" fontId="42" fillId="8" borderId="33"/>
    <xf numFmtId="0" fontId="41" fillId="8" borderId="33" applyNumberFormat="0" applyAlignment="0" applyProtection="0"/>
    <xf numFmtId="0" fontId="41" fillId="8" borderId="33" applyNumberFormat="0" applyAlignment="0" applyProtection="0"/>
    <xf numFmtId="38" fontId="7" fillId="0" borderId="0"/>
    <xf numFmtId="38" fontId="43" fillId="0" borderId="34"/>
    <xf numFmtId="179" fontId="40" fillId="0" borderId="0">
      <protection locked="0"/>
    </xf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3" fillId="0" borderId="0" applyFill="0" applyBorder="0" applyAlignment="0" applyProtection="0"/>
    <xf numFmtId="170" fontId="7" fillId="0" borderId="0"/>
    <xf numFmtId="180" fontId="3" fillId="0" borderId="0" applyFill="0" applyBorder="0" applyAlignment="0" applyProtection="0"/>
    <xf numFmtId="170" fontId="3" fillId="0" borderId="0"/>
    <xf numFmtId="0" fontId="3" fillId="0" borderId="0"/>
    <xf numFmtId="170" fontId="3" fillId="0" borderId="0"/>
    <xf numFmtId="170" fontId="40" fillId="0" borderId="0"/>
    <xf numFmtId="170" fontId="3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6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81" fontId="7" fillId="0" borderId="0"/>
    <xf numFmtId="182" fontId="7" fillId="0" borderId="0"/>
    <xf numFmtId="0" fontId="47" fillId="0" borderId="0" applyNumberFormat="0" applyFill="0" applyBorder="0" applyAlignment="0" applyProtection="0"/>
    <xf numFmtId="0" fontId="48" fillId="0" borderId="35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49" fillId="0" borderId="27"/>
    <xf numFmtId="0" fontId="31" fillId="0" borderId="27" applyNumberFormat="0" applyFill="0" applyAlignment="0" applyProtection="0"/>
    <xf numFmtId="0" fontId="31" fillId="0" borderId="27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51" fillId="0" borderId="28"/>
    <xf numFmtId="0" fontId="32" fillId="0" borderId="28" applyNumberFormat="0" applyFill="0" applyAlignment="0" applyProtection="0"/>
    <xf numFmtId="0" fontId="32" fillId="0" borderId="28" applyNumberFormat="0" applyFill="0" applyAlignment="0" applyProtection="0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52" fillId="0" borderId="29"/>
    <xf numFmtId="0" fontId="33" fillId="0" borderId="29" applyNumberFormat="0" applyFill="0" applyAlignment="0" applyProtection="0"/>
    <xf numFmtId="0" fontId="33" fillId="0" borderId="29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2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36"/>
    <xf numFmtId="2" fontId="55" fillId="0" borderId="0">
      <protection locked="0"/>
    </xf>
    <xf numFmtId="2" fontId="55" fillId="0" borderId="0">
      <protection locked="0"/>
    </xf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0" fontId="57" fillId="0" borderId="37"/>
    <xf numFmtId="0" fontId="56" fillId="0" borderId="37" applyNumberFormat="0" applyFill="0" applyAlignment="0" applyProtection="0"/>
    <xf numFmtId="0" fontId="56" fillId="0" borderId="37" applyNumberFormat="0" applyFill="0" applyAlignment="0" applyProtection="0"/>
    <xf numFmtId="178" fontId="16" fillId="0" borderId="0">
      <protection locked="0"/>
    </xf>
    <xf numFmtId="183" fontId="16" fillId="0" borderId="0">
      <protection locked="0"/>
    </xf>
    <xf numFmtId="0" fontId="40" fillId="0" borderId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170" fontId="3" fillId="0" borderId="0" applyFill="0" applyBorder="0" applyAlignment="0" applyProtection="0"/>
    <xf numFmtId="180" fontId="3" fillId="0" borderId="0" applyFill="0" applyBorder="0" applyAlignment="0" applyProtection="0"/>
    <xf numFmtId="3" fontId="7" fillId="0" borderId="0"/>
    <xf numFmtId="0" fontId="44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164" fontId="2" fillId="0" borderId="0" xfId="2" applyNumberFormat="1" applyFont="1" applyBorder="1" applyAlignment="1">
      <alignment horizontal="center"/>
    </xf>
    <xf numFmtId="0" fontId="4" fillId="0" borderId="0" xfId="0" applyFont="1" applyAlignment="1"/>
    <xf numFmtId="0" fontId="2" fillId="0" borderId="0" xfId="0" applyFont="1"/>
    <xf numFmtId="165" fontId="2" fillId="0" borderId="0" xfId="0" applyNumberFormat="1" applyFont="1" applyAlignment="1">
      <alignment horizontal="left"/>
    </xf>
    <xf numFmtId="165" fontId="2" fillId="0" borderId="0" xfId="0" applyNumberFormat="1" applyFont="1"/>
    <xf numFmtId="0" fontId="5" fillId="0" borderId="0" xfId="0" applyFont="1" applyAlignment="1">
      <alignment horizontal="center"/>
    </xf>
    <xf numFmtId="0" fontId="5" fillId="0" borderId="1" xfId="3" applyFont="1" applyFill="1" applyBorder="1" applyAlignment="1">
      <alignment horizontal="center" vertical="center" wrapText="1"/>
    </xf>
    <xf numFmtId="0" fontId="5" fillId="0" borderId="2" xfId="3" applyFont="1" applyFill="1" applyBorder="1" applyAlignment="1">
      <alignment horizontal="center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center" vertical="center" wrapText="1"/>
    </xf>
    <xf numFmtId="0" fontId="5" fillId="0" borderId="7" xfId="3" applyFont="1" applyFill="1" applyBorder="1" applyAlignment="1">
      <alignment horizontal="center" vertical="center" wrapText="1"/>
    </xf>
    <xf numFmtId="0" fontId="5" fillId="0" borderId="8" xfId="3" applyFont="1" applyFill="1" applyBorder="1" applyAlignment="1">
      <alignment horizontal="center" vertical="center" wrapText="1"/>
    </xf>
    <xf numFmtId="0" fontId="5" fillId="0" borderId="9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0" fontId="5" fillId="0" borderId="4" xfId="3" applyFont="1" applyFill="1" applyBorder="1" applyAlignment="1">
      <alignment horizontal="center" vertical="center" wrapText="1"/>
    </xf>
    <xf numFmtId="0" fontId="5" fillId="0" borderId="12" xfId="3" applyFont="1" applyFill="1" applyBorder="1" applyAlignment="1">
      <alignment horizontal="center" vertical="center" wrapText="1"/>
    </xf>
    <xf numFmtId="0" fontId="5" fillId="0" borderId="11" xfId="3" applyFont="1" applyFill="1" applyBorder="1" applyAlignment="1">
      <alignment horizontal="center" vertical="center" wrapText="1"/>
    </xf>
    <xf numFmtId="164" fontId="5" fillId="0" borderId="11" xfId="4" applyNumberFormat="1" applyFont="1" applyFill="1" applyBorder="1" applyAlignment="1">
      <alignment horizontal="center" vertical="center" wrapText="1"/>
    </xf>
    <xf numFmtId="164" fontId="5" fillId="0" borderId="10" xfId="4" applyNumberFormat="1" applyFont="1" applyFill="1" applyBorder="1" applyAlignment="1">
      <alignment horizontal="center" vertical="center" wrapText="1"/>
    </xf>
    <xf numFmtId="166" fontId="5" fillId="0" borderId="10" xfId="5" applyNumberFormat="1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3" xfId="3" applyFont="1" applyFill="1" applyBorder="1" applyAlignment="1">
      <alignment horizontal="center" vertical="center" wrapText="1"/>
    </xf>
    <xf numFmtId="0" fontId="5" fillId="0" borderId="15" xfId="3" applyFont="1" applyFill="1" applyBorder="1" applyAlignment="1">
      <alignment horizontal="center" vertical="center" wrapText="1"/>
    </xf>
    <xf numFmtId="0" fontId="5" fillId="0" borderId="16" xfId="3" applyFont="1" applyFill="1" applyBorder="1" applyAlignment="1">
      <alignment horizontal="center" vertical="center" wrapText="1"/>
    </xf>
    <xf numFmtId="164" fontId="5" fillId="0" borderId="17" xfId="4" applyNumberFormat="1" applyFont="1" applyFill="1" applyBorder="1" applyAlignment="1">
      <alignment horizontal="center" vertical="center" wrapText="1"/>
    </xf>
    <xf numFmtId="166" fontId="5" fillId="0" borderId="16" xfId="5" applyNumberFormat="1" applyFont="1" applyFill="1" applyBorder="1" applyAlignment="1">
      <alignment horizontal="center" vertical="center" wrapText="1"/>
    </xf>
    <xf numFmtId="0" fontId="2" fillId="0" borderId="18" xfId="3" applyNumberFormat="1" applyFont="1" applyFill="1" applyBorder="1" applyAlignment="1">
      <alignment horizontal="center" vertical="center" wrapText="1"/>
    </xf>
    <xf numFmtId="49" fontId="2" fillId="0" borderId="18" xfId="3" applyNumberFormat="1" applyFont="1" applyFill="1" applyBorder="1" applyAlignment="1">
      <alignment horizontal="left" vertical="center" wrapText="1"/>
    </xf>
    <xf numFmtId="49" fontId="2" fillId="0" borderId="18" xfId="3" applyNumberFormat="1" applyFont="1" applyFill="1" applyBorder="1" applyAlignment="1">
      <alignment horizontal="center" vertical="center" wrapText="1"/>
    </xf>
    <xf numFmtId="166" fontId="5" fillId="0" borderId="18" xfId="5" applyNumberFormat="1" applyFont="1" applyBorder="1" applyAlignment="1">
      <alignment horizontal="right" vertical="center"/>
    </xf>
    <xf numFmtId="166" fontId="5" fillId="0" borderId="19" xfId="5" applyNumberFormat="1" applyFont="1" applyBorder="1" applyAlignment="1">
      <alignment horizontal="right" vertical="center"/>
    </xf>
    <xf numFmtId="166" fontId="2" fillId="0" borderId="18" xfId="5" applyNumberFormat="1" applyFont="1" applyBorder="1" applyAlignment="1">
      <alignment horizontal="right" vertical="center"/>
    </xf>
    <xf numFmtId="164" fontId="2" fillId="0" borderId="18" xfId="4" applyNumberFormat="1" applyFont="1" applyBorder="1" applyAlignment="1">
      <alignment horizontal="right" vertical="center"/>
    </xf>
    <xf numFmtId="0" fontId="5" fillId="0" borderId="20" xfId="3" applyFont="1" applyFill="1" applyBorder="1" applyAlignment="1">
      <alignment horizontal="center" vertical="center" wrapText="1"/>
    </xf>
    <xf numFmtId="166" fontId="5" fillId="0" borderId="21" xfId="5" applyNumberFormat="1" applyFont="1" applyFill="1" applyBorder="1" applyAlignment="1">
      <alignment horizontal="center" vertical="center" wrapText="1"/>
    </xf>
    <xf numFmtId="166" fontId="2" fillId="0" borderId="21" xfId="5" applyNumberFormat="1" applyFont="1" applyFill="1" applyBorder="1" applyAlignment="1">
      <alignment horizontal="right" vertical="center" wrapText="1"/>
    </xf>
    <xf numFmtId="164" fontId="2" fillId="0" borderId="21" xfId="4" applyNumberFormat="1" applyFont="1" applyBorder="1" applyAlignment="1">
      <alignment horizontal="right" vertical="center"/>
    </xf>
    <xf numFmtId="0" fontId="3" fillId="0" borderId="0" xfId="0" applyFont="1" applyBorder="1"/>
    <xf numFmtId="43" fontId="2" fillId="0" borderId="0" xfId="1" applyFont="1" applyBorder="1"/>
    <xf numFmtId="0" fontId="4" fillId="0" borderId="0" xfId="0" applyFont="1" applyBorder="1"/>
    <xf numFmtId="43" fontId="2" fillId="0" borderId="0" xfId="0" applyNumberFormat="1" applyFont="1" applyBorder="1"/>
    <xf numFmtId="49" fontId="2" fillId="0" borderId="38" xfId="3" applyNumberFormat="1" applyFont="1" applyFill="1" applyBorder="1" applyAlignment="1">
      <alignment horizontal="center" vertical="center" wrapText="1"/>
    </xf>
    <xf numFmtId="49" fontId="2" fillId="0" borderId="38" xfId="3" applyNumberFormat="1" applyFont="1" applyFill="1" applyBorder="1" applyAlignment="1">
      <alignment horizontal="left" vertical="center" wrapText="1"/>
    </xf>
    <xf numFmtId="49" fontId="2" fillId="0" borderId="39" xfId="3" applyNumberFormat="1" applyFont="1" applyFill="1" applyBorder="1" applyAlignment="1">
      <alignment horizontal="left" vertical="center" wrapText="1"/>
    </xf>
    <xf numFmtId="0" fontId="5" fillId="0" borderId="14" xfId="3" applyFont="1" applyFill="1" applyBorder="1" applyAlignment="1">
      <alignment horizontal="center" vertical="center" wrapText="1"/>
    </xf>
    <xf numFmtId="0" fontId="5" fillId="0" borderId="40" xfId="3" applyFont="1" applyFill="1" applyBorder="1" applyAlignment="1">
      <alignment horizontal="center" vertical="center" wrapText="1"/>
    </xf>
    <xf numFmtId="0" fontId="5" fillId="0" borderId="41" xfId="3" applyFont="1" applyFill="1" applyBorder="1" applyAlignment="1">
      <alignment horizontal="center" vertical="center" wrapText="1"/>
    </xf>
  </cellXfs>
  <cellStyles count="391"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20% - Ênfase1 2" xfId="15"/>
    <cellStyle name="20% - Ênfase1 2 2" xfId="16"/>
    <cellStyle name="20% - Ênfase1 2_00_ANEXO V 2015 - VERSÃO INICIAL PLOA_2015" xfId="17"/>
    <cellStyle name="20% - Ênfase1 3" xfId="18"/>
    <cellStyle name="20% - Ênfase1 4" xfId="19"/>
    <cellStyle name="20% - Ênfase2 2" xfId="20"/>
    <cellStyle name="20% - Ênfase2 2 2" xfId="21"/>
    <cellStyle name="20% - Ênfase2 2_05_Impactos_Demais PLs_2013_Dados CNJ de jul-12" xfId="22"/>
    <cellStyle name="20% - Ênfase2 3" xfId="23"/>
    <cellStyle name="20% - Ênfase2 4" xfId="24"/>
    <cellStyle name="20% - Ênfase3 2" xfId="25"/>
    <cellStyle name="20% - Ênfase3 2 2" xfId="26"/>
    <cellStyle name="20% - Ênfase3 2_05_Impactos_Demais PLs_2013_Dados CNJ de jul-12" xfId="27"/>
    <cellStyle name="20% - Ênfase3 3" xfId="28"/>
    <cellStyle name="20% - Ênfase3 4" xfId="29"/>
    <cellStyle name="20% - Ênfase4 2" xfId="30"/>
    <cellStyle name="20% - Ênfase4 2 2" xfId="31"/>
    <cellStyle name="20% - Ênfase4 2_05_Impactos_Demais PLs_2013_Dados CNJ de jul-12" xfId="32"/>
    <cellStyle name="20% - Ênfase4 3" xfId="33"/>
    <cellStyle name="20% - Ênfase4 4" xfId="34"/>
    <cellStyle name="20% - Ênfase5 2" xfId="35"/>
    <cellStyle name="20% - Ênfase5 2 2" xfId="36"/>
    <cellStyle name="20% - Ênfase5 2_00_ANEXO V 2015 - VERSÃO INICIAL PLOA_2015" xfId="37"/>
    <cellStyle name="20% - Ênfase5 3" xfId="38"/>
    <cellStyle name="20% - Ênfase5 4" xfId="39"/>
    <cellStyle name="20% - Ênfase6 2" xfId="40"/>
    <cellStyle name="20% - Ênfase6 2 2" xfId="41"/>
    <cellStyle name="20% - Ênfase6 2_00_ANEXO V 2015 - VERSÃO INICIAL PLOA_2015" xfId="42"/>
    <cellStyle name="20% - Ênfase6 3" xfId="43"/>
    <cellStyle name="20% - Ênfase6 4" xfId="44"/>
    <cellStyle name="40% - Accent1" xfId="45"/>
    <cellStyle name="40% - Accent2" xfId="46"/>
    <cellStyle name="40% - Accent3" xfId="47"/>
    <cellStyle name="40% - Accent4" xfId="48"/>
    <cellStyle name="40% - Accent5" xfId="49"/>
    <cellStyle name="40% - Accent6" xfId="50"/>
    <cellStyle name="40% - Ênfase1 2" xfId="51"/>
    <cellStyle name="40% - Ênfase1 2 2" xfId="52"/>
    <cellStyle name="40% - Ênfase1 2_05_Impactos_Demais PLs_2013_Dados CNJ de jul-12" xfId="53"/>
    <cellStyle name="40% - Ênfase1 3" xfId="54"/>
    <cellStyle name="40% - Ênfase1 4" xfId="55"/>
    <cellStyle name="40% - Ênfase2 2" xfId="56"/>
    <cellStyle name="40% - Ênfase2 2 2" xfId="57"/>
    <cellStyle name="40% - Ênfase2 2_05_Impactos_Demais PLs_2013_Dados CNJ de jul-12" xfId="58"/>
    <cellStyle name="40% - Ênfase2 3" xfId="59"/>
    <cellStyle name="40% - Ênfase2 4" xfId="60"/>
    <cellStyle name="40% - Ênfase3 2" xfId="61"/>
    <cellStyle name="40% - Ênfase3 2 2" xfId="62"/>
    <cellStyle name="40% - Ênfase3 2_05_Impactos_Demais PLs_2013_Dados CNJ de jul-12" xfId="63"/>
    <cellStyle name="40% - Ênfase3 3" xfId="64"/>
    <cellStyle name="40% - Ênfase3 4" xfId="65"/>
    <cellStyle name="40% - Ênfase4 2" xfId="66"/>
    <cellStyle name="40% - Ênfase4 2 2" xfId="67"/>
    <cellStyle name="40% - Ênfase4 2_05_Impactos_Demais PLs_2013_Dados CNJ de jul-12" xfId="68"/>
    <cellStyle name="40% - Ênfase4 3" xfId="69"/>
    <cellStyle name="40% - Ênfase4 4" xfId="70"/>
    <cellStyle name="40% - Ênfase5 2" xfId="71"/>
    <cellStyle name="40% - Ênfase5 2 2" xfId="72"/>
    <cellStyle name="40% - Ênfase5 2_05_Impactos_Demais PLs_2013_Dados CNJ de jul-12" xfId="73"/>
    <cellStyle name="40% - Ênfase5 3" xfId="74"/>
    <cellStyle name="40% - Ênfase5 4" xfId="75"/>
    <cellStyle name="40% - Ênfase6 2" xfId="76"/>
    <cellStyle name="40% - Ênfase6 2 2" xfId="77"/>
    <cellStyle name="40% - Ênfase6 2_05_Impactos_Demais PLs_2013_Dados CNJ de jul-12" xfId="78"/>
    <cellStyle name="40% - Ênfase6 3" xfId="79"/>
    <cellStyle name="40% - Ênfase6 4" xfId="80"/>
    <cellStyle name="60% - Accent1" xfId="81"/>
    <cellStyle name="60% - Accent2" xfId="82"/>
    <cellStyle name="60% - Accent3" xfId="83"/>
    <cellStyle name="60% - Accent4" xfId="84"/>
    <cellStyle name="60% - Accent5" xfId="85"/>
    <cellStyle name="60% - Accent6" xfId="86"/>
    <cellStyle name="60% - Ênfase1 2" xfId="87"/>
    <cellStyle name="60% - Ênfase1 2 2" xfId="88"/>
    <cellStyle name="60% - Ênfase1 2_05_Impactos_Demais PLs_2013_Dados CNJ de jul-12" xfId="89"/>
    <cellStyle name="60% - Ênfase1 3" xfId="90"/>
    <cellStyle name="60% - Ênfase1 4" xfId="91"/>
    <cellStyle name="60% - Ênfase2 2" xfId="92"/>
    <cellStyle name="60% - Ênfase2 2 2" xfId="93"/>
    <cellStyle name="60% - Ênfase2 2_05_Impactos_Demais PLs_2013_Dados CNJ de jul-12" xfId="94"/>
    <cellStyle name="60% - Ênfase2 3" xfId="95"/>
    <cellStyle name="60% - Ênfase2 4" xfId="96"/>
    <cellStyle name="60% - Ênfase3 2" xfId="97"/>
    <cellStyle name="60% - Ênfase3 2 2" xfId="98"/>
    <cellStyle name="60% - Ênfase3 2_05_Impactos_Demais PLs_2013_Dados CNJ de jul-12" xfId="99"/>
    <cellStyle name="60% - Ênfase3 3" xfId="100"/>
    <cellStyle name="60% - Ênfase3 4" xfId="101"/>
    <cellStyle name="60% - Ênfase4 2" xfId="102"/>
    <cellStyle name="60% - Ênfase4 2 2" xfId="103"/>
    <cellStyle name="60% - Ênfase4 2_05_Impactos_Demais PLs_2013_Dados CNJ de jul-12" xfId="104"/>
    <cellStyle name="60% - Ênfase4 3" xfId="105"/>
    <cellStyle name="60% - Ênfase4 4" xfId="106"/>
    <cellStyle name="60% - Ênfase5 2" xfId="107"/>
    <cellStyle name="60% - Ênfase5 2 2" xfId="108"/>
    <cellStyle name="60% - Ênfase5 2_05_Impactos_Demais PLs_2013_Dados CNJ de jul-12" xfId="109"/>
    <cellStyle name="60% - Ênfase5 3" xfId="110"/>
    <cellStyle name="60% - Ênfase5 4" xfId="111"/>
    <cellStyle name="60% - Ênfase6 2" xfId="112"/>
    <cellStyle name="60% - Ênfase6 2 2" xfId="113"/>
    <cellStyle name="60% - Ênfase6 2_05_Impactos_Demais PLs_2013_Dados CNJ de jul-12" xfId="114"/>
    <cellStyle name="60% - Ênfase6 3" xfId="115"/>
    <cellStyle name="60% - Ênfase6 4" xfId="116"/>
    <cellStyle name="Accent1" xfId="117"/>
    <cellStyle name="Accent2" xfId="118"/>
    <cellStyle name="Accent3" xfId="119"/>
    <cellStyle name="Accent4" xfId="120"/>
    <cellStyle name="Accent5" xfId="121"/>
    <cellStyle name="Accent6" xfId="122"/>
    <cellStyle name="b0let" xfId="123"/>
    <cellStyle name="Bad" xfId="124"/>
    <cellStyle name="Bol-Data" xfId="125"/>
    <cellStyle name="bolet" xfId="126"/>
    <cellStyle name="Boletim" xfId="127"/>
    <cellStyle name="Bom 2" xfId="128"/>
    <cellStyle name="Bom 2 2" xfId="129"/>
    <cellStyle name="Bom 2_05_Impactos_Demais PLs_2013_Dados CNJ de jul-12" xfId="130"/>
    <cellStyle name="Bom 3" xfId="131"/>
    <cellStyle name="Bom 4" xfId="132"/>
    <cellStyle name="Cabe‡alho 1" xfId="133"/>
    <cellStyle name="Cabe‡alho 2" xfId="134"/>
    <cellStyle name="Cabeçalho 1" xfId="135"/>
    <cellStyle name="Cabeçalho 2" xfId="136"/>
    <cellStyle name="Calculation" xfId="137"/>
    <cellStyle name="Cálculo 2" xfId="138"/>
    <cellStyle name="Cálculo 2 2" xfId="139"/>
    <cellStyle name="Cálculo 2_05_Impactos_Demais PLs_2013_Dados CNJ de jul-12" xfId="140"/>
    <cellStyle name="Cálculo 3" xfId="141"/>
    <cellStyle name="Cálculo 4" xfId="142"/>
    <cellStyle name="Capítulo" xfId="143"/>
    <cellStyle name="Célula de Verificação 2" xfId="144"/>
    <cellStyle name="Célula de Verificação 2 2" xfId="145"/>
    <cellStyle name="Célula de Verificação 2_05_Impactos_Demais PLs_2013_Dados CNJ de jul-12" xfId="146"/>
    <cellStyle name="Célula de Verificação 3" xfId="147"/>
    <cellStyle name="Célula de Verificação 4" xfId="148"/>
    <cellStyle name="Célula Vinculada 2" xfId="149"/>
    <cellStyle name="Célula Vinculada 2 2" xfId="150"/>
    <cellStyle name="Célula Vinculada 2_05_Impactos_Demais PLs_2013_Dados CNJ de jul-12" xfId="151"/>
    <cellStyle name="Célula Vinculada 3" xfId="152"/>
    <cellStyle name="Célula Vinculada 4" xfId="153"/>
    <cellStyle name="Check Cell" xfId="154"/>
    <cellStyle name="Comma" xfId="155"/>
    <cellStyle name="Comma [0]_Auxiliar" xfId="156"/>
    <cellStyle name="Comma 2" xfId="157"/>
    <cellStyle name="Comma 3" xfId="158"/>
    <cellStyle name="Comma_Agenda" xfId="159"/>
    <cellStyle name="Comma0" xfId="160"/>
    <cellStyle name="Currency [0]_Auxiliar" xfId="161"/>
    <cellStyle name="Currency_Auxiliar" xfId="162"/>
    <cellStyle name="Currency0" xfId="163"/>
    <cellStyle name="Data" xfId="164"/>
    <cellStyle name="Date" xfId="165"/>
    <cellStyle name="Decimal 0, derecha" xfId="166"/>
    <cellStyle name="Decimal 2, derecha" xfId="167"/>
    <cellStyle name="Ênfase1 2" xfId="168"/>
    <cellStyle name="Ênfase1 2 2" xfId="169"/>
    <cellStyle name="Ênfase1 2_05_Impactos_Demais PLs_2013_Dados CNJ de jul-12" xfId="170"/>
    <cellStyle name="Ênfase1 3" xfId="171"/>
    <cellStyle name="Ênfase1 4" xfId="172"/>
    <cellStyle name="Ênfase2 2" xfId="173"/>
    <cellStyle name="Ênfase2 2 2" xfId="174"/>
    <cellStyle name="Ênfase2 2_05_Impactos_Demais PLs_2013_Dados CNJ de jul-12" xfId="175"/>
    <cellStyle name="Ênfase2 3" xfId="176"/>
    <cellStyle name="Ênfase2 4" xfId="177"/>
    <cellStyle name="Ênfase3 2" xfId="178"/>
    <cellStyle name="Ênfase3 2 2" xfId="179"/>
    <cellStyle name="Ênfase3 2_05_Impactos_Demais PLs_2013_Dados CNJ de jul-12" xfId="180"/>
    <cellStyle name="Ênfase3 3" xfId="181"/>
    <cellStyle name="Ênfase3 4" xfId="182"/>
    <cellStyle name="Ênfase4 2" xfId="183"/>
    <cellStyle name="Ênfase4 2 2" xfId="184"/>
    <cellStyle name="Ênfase4 2_05_Impactos_Demais PLs_2013_Dados CNJ de jul-12" xfId="185"/>
    <cellStyle name="Ênfase4 3" xfId="186"/>
    <cellStyle name="Ênfase4 4" xfId="187"/>
    <cellStyle name="Ênfase5 2" xfId="188"/>
    <cellStyle name="Ênfase5 2 2" xfId="189"/>
    <cellStyle name="Ênfase5 2_05_Impactos_Demais PLs_2013_Dados CNJ de jul-12" xfId="190"/>
    <cellStyle name="Ênfase5 3" xfId="191"/>
    <cellStyle name="Ênfase5 4" xfId="192"/>
    <cellStyle name="Ênfase6 2" xfId="193"/>
    <cellStyle name="Ênfase6 2 2" xfId="194"/>
    <cellStyle name="Ênfase6 2_05_Impactos_Demais PLs_2013_Dados CNJ de jul-12" xfId="195"/>
    <cellStyle name="Ênfase6 3" xfId="196"/>
    <cellStyle name="Ênfase6 4" xfId="197"/>
    <cellStyle name="Entrada 2" xfId="198"/>
    <cellStyle name="Entrada 2 2" xfId="199"/>
    <cellStyle name="Entrada 2_00_ANEXO V 2015 - VERSÃO INICIAL PLOA_2015" xfId="200"/>
    <cellStyle name="Entrada 3" xfId="201"/>
    <cellStyle name="Entrada 4" xfId="202"/>
    <cellStyle name="Euro" xfId="203"/>
    <cellStyle name="Euro 2" xfId="204"/>
    <cellStyle name="Euro_00_ANEXO V 2015 - VERSÃO INICIAL PLOA_2015" xfId="205"/>
    <cellStyle name="Explanatory Text" xfId="206"/>
    <cellStyle name="Fim" xfId="207"/>
    <cellStyle name="Fixed" xfId="208"/>
    <cellStyle name="Fixo" xfId="209"/>
    <cellStyle name="Fonte" xfId="210"/>
    <cellStyle name="Good" xfId="211"/>
    <cellStyle name="Heading 1" xfId="212"/>
    <cellStyle name="Heading 2" xfId="213"/>
    <cellStyle name="Heading 3" xfId="214"/>
    <cellStyle name="Heading 4" xfId="215"/>
    <cellStyle name="Incorreto 2" xfId="216"/>
    <cellStyle name="Incorreto 2 2" xfId="217"/>
    <cellStyle name="Incorreto 2_05_Impactos_Demais PLs_2013_Dados CNJ de jul-12" xfId="218"/>
    <cellStyle name="Incorreto 3" xfId="219"/>
    <cellStyle name="Incorreto 4" xfId="220"/>
    <cellStyle name="Indefinido" xfId="221"/>
    <cellStyle name="Input" xfId="222"/>
    <cellStyle name="Jr_Normal" xfId="223"/>
    <cellStyle name="Leg_It_1" xfId="224"/>
    <cellStyle name="Linea horizontal" xfId="225"/>
    <cellStyle name="Linked Cell" xfId="226"/>
    <cellStyle name="Millares_deuhist99" xfId="227"/>
    <cellStyle name="Moeda 2" xfId="228"/>
    <cellStyle name="Moeda0" xfId="229"/>
    <cellStyle name="Neutra 2" xfId="230"/>
    <cellStyle name="Neutra 2 2" xfId="231"/>
    <cellStyle name="Neutra 2_05_Impactos_Demais PLs_2013_Dados CNJ de jul-12" xfId="232"/>
    <cellStyle name="Neutra 3" xfId="233"/>
    <cellStyle name="Neutra 4" xfId="234"/>
    <cellStyle name="Neutral" xfId="235"/>
    <cellStyle name="Normal" xfId="0" builtinId="0"/>
    <cellStyle name="Normal 10" xfId="6"/>
    <cellStyle name="Normal 11" xfId="236"/>
    <cellStyle name="Normal 12" xfId="237"/>
    <cellStyle name="Normal 13" xfId="238"/>
    <cellStyle name="Normal 14" xfId="239"/>
    <cellStyle name="Normal 15" xfId="240"/>
    <cellStyle name="Normal 16" xfId="241"/>
    <cellStyle name="Normal 17" xfId="242"/>
    <cellStyle name="Normal 2" xfId="243"/>
    <cellStyle name="Normal 2 2" xfId="244"/>
    <cellStyle name="Normal 2 3" xfId="245"/>
    <cellStyle name="Normal 2 3 2" xfId="246"/>
    <cellStyle name="Normal 2 3_00_Decisão Anexo V 2015_MEMORIAL_Oficial SOF" xfId="247"/>
    <cellStyle name="Normal 2 4" xfId="248"/>
    <cellStyle name="Normal 2 5" xfId="249"/>
    <cellStyle name="Normal 2 6" xfId="250"/>
    <cellStyle name="Normal 2 7" xfId="251"/>
    <cellStyle name="Normal 2 8" xfId="3"/>
    <cellStyle name="Normal 2_00_Decisão Anexo V 2015_MEMORIAL_Oficial SOF" xfId="252"/>
    <cellStyle name="Normal 3" xfId="253"/>
    <cellStyle name="Normal 3 2" xfId="254"/>
    <cellStyle name="Normal 3_05_Impactos_Demais PLs_2013_Dados CNJ de jul-12" xfId="255"/>
    <cellStyle name="Normal 4" xfId="256"/>
    <cellStyle name="Normal 5" xfId="257"/>
    <cellStyle name="Normal 6" xfId="258"/>
    <cellStyle name="Normal 7" xfId="259"/>
    <cellStyle name="Normal 8" xfId="260"/>
    <cellStyle name="Normal 9" xfId="261"/>
    <cellStyle name="Nota 2" xfId="262"/>
    <cellStyle name="Nota 2 2" xfId="263"/>
    <cellStyle name="Nota 2_00_Decisão Anexo V 2015_MEMORIAL_Oficial SOF" xfId="264"/>
    <cellStyle name="Nota 3" xfId="265"/>
    <cellStyle name="Nota 4" xfId="266"/>
    <cellStyle name="Note" xfId="267"/>
    <cellStyle name="Output" xfId="268"/>
    <cellStyle name="Percent_Agenda" xfId="269"/>
    <cellStyle name="Percentual" xfId="270"/>
    <cellStyle name="Ponto" xfId="271"/>
    <cellStyle name="Porcentagem 10" xfId="272"/>
    <cellStyle name="Porcentagem 11" xfId="2"/>
    <cellStyle name="Porcentagem 11 2" xfId="273"/>
    <cellStyle name="Porcentagem 12" xfId="8"/>
    <cellStyle name="Porcentagem 2" xfId="4"/>
    <cellStyle name="Porcentagem 2 2" xfId="274"/>
    <cellStyle name="Porcentagem 2 3" xfId="275"/>
    <cellStyle name="Porcentagem 2_FCDF 2014_2ª Versão" xfId="276"/>
    <cellStyle name="Porcentagem 3" xfId="277"/>
    <cellStyle name="Porcentagem 4" xfId="278"/>
    <cellStyle name="Porcentagem 5" xfId="279"/>
    <cellStyle name="Porcentagem 6" xfId="280"/>
    <cellStyle name="Porcentagem 7" xfId="281"/>
    <cellStyle name="Porcentagem 8" xfId="282"/>
    <cellStyle name="Porcentagem 9" xfId="283"/>
    <cellStyle name="rodape" xfId="284"/>
    <cellStyle name="Saída 2" xfId="285"/>
    <cellStyle name="Saída 2 2" xfId="286"/>
    <cellStyle name="Saída 2_05_Impactos_Demais PLs_2013_Dados CNJ de jul-12" xfId="287"/>
    <cellStyle name="Saída 3" xfId="288"/>
    <cellStyle name="Saída 4" xfId="289"/>
    <cellStyle name="Sep. milhar [0]" xfId="290"/>
    <cellStyle name="Sep. milhar [2]" xfId="291"/>
    <cellStyle name="Separador de m" xfId="292"/>
    <cellStyle name="Separador de milhares 10" xfId="293"/>
    <cellStyle name="Separador de milhares 2" xfId="294"/>
    <cellStyle name="Separador de milhares 2 2" xfId="295"/>
    <cellStyle name="Separador de milhares 2 2 3" xfId="296"/>
    <cellStyle name="Separador de milhares 2 2 6" xfId="297"/>
    <cellStyle name="Separador de milhares 2 2_00_Decisão Anexo V 2015_MEMORIAL_Oficial SOF" xfId="298"/>
    <cellStyle name="Separador de milhares 2 3" xfId="299"/>
    <cellStyle name="Separador de milhares 2 3 2" xfId="300"/>
    <cellStyle name="Separador de milhares 2 3 2 2" xfId="301"/>
    <cellStyle name="Separador de milhares 2 3 2 2 2" xfId="302"/>
    <cellStyle name="Separador de milhares 2 3 2 2_00_Decisão Anexo V 2015_MEMORIAL_Oficial SOF" xfId="303"/>
    <cellStyle name="Separador de milhares 2 3 2_00_Decisão Anexo V 2015_MEMORIAL_Oficial SOF" xfId="304"/>
    <cellStyle name="Separador de milhares 2 3 3" xfId="305"/>
    <cellStyle name="Separador de milhares 2 3_00_Decisão Anexo V 2015_MEMORIAL_Oficial SOF" xfId="306"/>
    <cellStyle name="Separador de milhares 2 4" xfId="307"/>
    <cellStyle name="Separador de milhares 2 5" xfId="308"/>
    <cellStyle name="Separador de milhares 2 5 2" xfId="309"/>
    <cellStyle name="Separador de milhares 2 5_00_Decisão Anexo V 2015_MEMORIAL_Oficial SOF" xfId="310"/>
    <cellStyle name="Separador de milhares 2_00_Decisão Anexo V 2015_MEMORIAL_Oficial SOF" xfId="311"/>
    <cellStyle name="Separador de milhares 3" xfId="312"/>
    <cellStyle name="Separador de milhares 3 2" xfId="313"/>
    <cellStyle name="Separador de milhares 3 3" xfId="314"/>
    <cellStyle name="Separador de milhares 3_00_Decisão Anexo V 2015_MEMORIAL_Oficial SOF" xfId="315"/>
    <cellStyle name="Separador de milhares 4" xfId="316"/>
    <cellStyle name="Separador de milhares 5" xfId="317"/>
    <cellStyle name="Separador de milhares 6" xfId="318"/>
    <cellStyle name="Separador de milhares 7" xfId="319"/>
    <cellStyle name="Separador de milhares 8" xfId="320"/>
    <cellStyle name="Separador de milhares 9" xfId="321"/>
    <cellStyle name="TableStyleLight1" xfId="322"/>
    <cellStyle name="TableStyleLight1 2" xfId="323"/>
    <cellStyle name="TableStyleLight1 3" xfId="324"/>
    <cellStyle name="TableStyleLight1 5" xfId="325"/>
    <cellStyle name="TableStyleLight1_00_Decisão Anexo V 2015_MEMORIAL_Oficial SOF" xfId="326"/>
    <cellStyle name="Texto de Aviso 2" xfId="327"/>
    <cellStyle name="Texto de Aviso 2 2" xfId="328"/>
    <cellStyle name="Texto de Aviso 2_05_Impactos_Demais PLs_2013_Dados CNJ de jul-12" xfId="329"/>
    <cellStyle name="Texto de Aviso 3" xfId="330"/>
    <cellStyle name="Texto de Aviso 4" xfId="331"/>
    <cellStyle name="Texto Explicativo 2" xfId="332"/>
    <cellStyle name="Texto Explicativo 2 2" xfId="333"/>
    <cellStyle name="Texto Explicativo 2_05_Impactos_Demais PLs_2013_Dados CNJ de jul-12" xfId="334"/>
    <cellStyle name="Texto Explicativo 3" xfId="335"/>
    <cellStyle name="Texto Explicativo 4" xfId="336"/>
    <cellStyle name="Texto, derecha" xfId="337"/>
    <cellStyle name="Texto, izquierda" xfId="338"/>
    <cellStyle name="Title" xfId="339"/>
    <cellStyle name="Titulo" xfId="340"/>
    <cellStyle name="Título 1 1" xfId="341"/>
    <cellStyle name="Título 1 2" xfId="342"/>
    <cellStyle name="Título 1 2 2" xfId="343"/>
    <cellStyle name="Título 1 2_05_Impactos_Demais PLs_2013_Dados CNJ de jul-12" xfId="344"/>
    <cellStyle name="Título 1 3" xfId="345"/>
    <cellStyle name="Título 1 4" xfId="346"/>
    <cellStyle name="Título 10" xfId="347"/>
    <cellStyle name="Título 11" xfId="348"/>
    <cellStyle name="Título 2 2" xfId="349"/>
    <cellStyle name="Título 2 2 2" xfId="350"/>
    <cellStyle name="Título 2 2_05_Impactos_Demais PLs_2013_Dados CNJ de jul-12" xfId="351"/>
    <cellStyle name="Título 2 3" xfId="352"/>
    <cellStyle name="Título 2 4" xfId="353"/>
    <cellStyle name="Título 3 2" xfId="354"/>
    <cellStyle name="Título 3 2 2" xfId="355"/>
    <cellStyle name="Título 3 2_05_Impactos_Demais PLs_2013_Dados CNJ de jul-12" xfId="356"/>
    <cellStyle name="Título 3 3" xfId="357"/>
    <cellStyle name="Título 3 4" xfId="358"/>
    <cellStyle name="Título 4 2" xfId="359"/>
    <cellStyle name="Título 4 2 2" xfId="360"/>
    <cellStyle name="Título 4 2_05_Impactos_Demais PLs_2013_Dados CNJ de jul-12" xfId="361"/>
    <cellStyle name="Título 4 3" xfId="362"/>
    <cellStyle name="Título 4 4" xfId="363"/>
    <cellStyle name="Título 5" xfId="364"/>
    <cellStyle name="Título 5 2" xfId="365"/>
    <cellStyle name="Título 5 3" xfId="366"/>
    <cellStyle name="Título 5_05_Impactos_Demais PLs_2013_Dados CNJ de jul-12" xfId="367"/>
    <cellStyle name="Título 6" xfId="368"/>
    <cellStyle name="Título 6 2" xfId="369"/>
    <cellStyle name="Título 6_34" xfId="370"/>
    <cellStyle name="Título 7" xfId="371"/>
    <cellStyle name="Título 8" xfId="372"/>
    <cellStyle name="Título 9" xfId="373"/>
    <cellStyle name="Titulo_00_Equalização ASMED_SOF" xfId="374"/>
    <cellStyle name="Titulo1" xfId="375"/>
    <cellStyle name="Titulo2" xfId="376"/>
    <cellStyle name="Total 2" xfId="377"/>
    <cellStyle name="Total 2 2" xfId="378"/>
    <cellStyle name="Total 2_05_Impactos_Demais PLs_2013_Dados CNJ de jul-12" xfId="379"/>
    <cellStyle name="Total 3" xfId="380"/>
    <cellStyle name="Total 4" xfId="381"/>
    <cellStyle name="V¡rgula" xfId="382"/>
    <cellStyle name="V¡rgula0" xfId="383"/>
    <cellStyle name="Vírgul - Estilo1" xfId="384"/>
    <cellStyle name="Vírgula" xfId="1" builtinId="3"/>
    <cellStyle name="Vírgula 2" xfId="5"/>
    <cellStyle name="Vírgula 2 2" xfId="385"/>
    <cellStyle name="Vírgula 3" xfId="386"/>
    <cellStyle name="Vírgula 4" xfId="387"/>
    <cellStyle name="Vírgula 5" xfId="388"/>
    <cellStyle name="Vírgula 6" xfId="7"/>
    <cellStyle name="Vírgula0" xfId="389"/>
    <cellStyle name="Warning Text" xfId="39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F3-SOFI/UPLA/Sistema%20UPLA/Transpar&#234;ncia/Ano%20de%202020/Relat&#243;rio%20Final%20-%20Publica&#231;&#245;es/Anexo%20II%20-%20Transparencia%20Mensal%202020%20-%20PRE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  <sheetName val="Access-Jan"/>
      <sheetName val="Access-Fev"/>
      <sheetName val="Access-Mar"/>
      <sheetName val="Access-Abr"/>
      <sheetName val="Access-Mai"/>
      <sheetName val="Access-Jun"/>
      <sheetName val="Access-Jul"/>
      <sheetName val="Access-Ago"/>
      <sheetName val="Access-Set"/>
      <sheetName val="Access-Out"/>
      <sheetName val="Access-Nov"/>
      <sheetName val="Access-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0">
          <cell r="A10" t="str">
            <v>22201</v>
          </cell>
          <cell r="B10" t="str">
            <v>INST. NACIONAL DE COLONIZ. E REFORMA AGRARIA</v>
          </cell>
          <cell r="C10" t="str">
            <v>28</v>
          </cell>
          <cell r="D10" t="str">
            <v>846</v>
          </cell>
          <cell r="E10" t="str">
            <v>0901</v>
          </cell>
          <cell r="F10" t="str">
            <v>OPERACOES ESPECIAIS: CUMPRIMENTO DE SENTENCAS JUDICIAIS</v>
          </cell>
          <cell r="G10" t="str">
            <v>0005</v>
          </cell>
          <cell r="H10" t="str">
            <v>SENTENCAS JUDICIAIS TRANSITADAS EM JULGADO (PRECATORIOS)</v>
          </cell>
          <cell r="I10" t="str">
            <v>1</v>
          </cell>
          <cell r="J10" t="str">
            <v>0100</v>
          </cell>
          <cell r="K10" t="str">
            <v>RECURSOS PRIMARIOS DE LIVRE APLICACAO</v>
          </cell>
          <cell r="L10" t="str">
            <v>5</v>
          </cell>
          <cell r="M10">
            <v>207338904.13</v>
          </cell>
          <cell r="N10">
            <v>207338905</v>
          </cell>
          <cell r="O10">
            <v>207338904.13</v>
          </cell>
          <cell r="P10">
            <v>207338904.13</v>
          </cell>
          <cell r="Q10">
            <v>207338904.13</v>
          </cell>
        </row>
        <row r="11">
          <cell r="A11" t="str">
            <v>22201</v>
          </cell>
          <cell r="B11" t="str">
            <v>INST. NACIONAL DE COLONIZ. E REFORMA AGRARIA</v>
          </cell>
          <cell r="C11" t="str">
            <v>28</v>
          </cell>
          <cell r="D11" t="str">
            <v>846</v>
          </cell>
          <cell r="E11" t="str">
            <v>0901</v>
          </cell>
          <cell r="F11" t="str">
            <v>OPERACOES ESPECIAIS: CUMPRIMENTO DE SENTENCAS JUDICIAIS</v>
          </cell>
          <cell r="G11" t="str">
            <v>0005</v>
          </cell>
          <cell r="H11" t="str">
            <v>SENTENCAS JUDICIAIS TRANSITADAS EM JULGADO (PRECATORIOS)</v>
          </cell>
          <cell r="I11" t="str">
            <v>1</v>
          </cell>
          <cell r="J11" t="str">
            <v>0144</v>
          </cell>
          <cell r="K11" t="str">
            <v>TITULOS DE RESPONSABILID.DO TESOURO NACIONAL</v>
          </cell>
          <cell r="L11" t="str">
            <v>3</v>
          </cell>
          <cell r="M11">
            <v>17152154.100000001</v>
          </cell>
          <cell r="N11">
            <v>17152155</v>
          </cell>
          <cell r="O11">
            <v>17152154.100000001</v>
          </cell>
          <cell r="P11">
            <v>17152154.100000001</v>
          </cell>
          <cell r="Q11">
            <v>17152154.100000001</v>
          </cell>
        </row>
        <row r="12">
          <cell r="A12" t="str">
            <v>22201</v>
          </cell>
          <cell r="B12" t="str">
            <v>INST. NACIONAL DE COLONIZ. E REFORMA AGRARIA</v>
          </cell>
          <cell r="C12" t="str">
            <v>28</v>
          </cell>
          <cell r="D12" t="str">
            <v>846</v>
          </cell>
          <cell r="E12" t="str">
            <v>0901</v>
          </cell>
          <cell r="F12" t="str">
            <v>OPERACOES ESPECIAIS: CUMPRIMENTO DE SENTENCAS JUDICIAIS</v>
          </cell>
          <cell r="G12" t="str">
            <v>0005</v>
          </cell>
          <cell r="H12" t="str">
            <v>SENTENCAS JUDICIAIS TRANSITADAS EM JULGADO (PRECATORIOS)</v>
          </cell>
          <cell r="I12" t="str">
            <v>1</v>
          </cell>
          <cell r="J12" t="str">
            <v>0144</v>
          </cell>
          <cell r="K12" t="str">
            <v>TITULOS DE RESPONSABILID.DO TESOURO NACIONAL</v>
          </cell>
          <cell r="L12" t="str">
            <v>1</v>
          </cell>
          <cell r="M12">
            <v>568291.22</v>
          </cell>
          <cell r="N12">
            <v>568292</v>
          </cell>
          <cell r="O12">
            <v>568291.22</v>
          </cell>
          <cell r="P12">
            <v>568291.22</v>
          </cell>
          <cell r="Q12">
            <v>568291.22</v>
          </cell>
        </row>
        <row r="13">
          <cell r="A13" t="str">
            <v>24204</v>
          </cell>
          <cell r="B13" t="str">
            <v>COMISSAO NACIONAL DE ENERGIA NUCLEAR - CNEN</v>
          </cell>
          <cell r="C13" t="str">
            <v>28</v>
          </cell>
          <cell r="D13" t="str">
            <v>846</v>
          </cell>
          <cell r="E13" t="str">
            <v>0901</v>
          </cell>
          <cell r="F13" t="str">
            <v>OPERACOES ESPECIAIS: CUMPRIMENTO DE SENTENCAS JUDICIAIS</v>
          </cell>
          <cell r="G13" t="str">
            <v>0005</v>
          </cell>
          <cell r="H13" t="str">
            <v>SENTENCAS JUDICIAIS TRANSITADAS EM JULGADO (PRECATORIOS)</v>
          </cell>
          <cell r="I13" t="str">
            <v>1</v>
          </cell>
          <cell r="J13" t="str">
            <v>0144</v>
          </cell>
          <cell r="K13" t="str">
            <v>TITULOS DE RESPONSABILID.DO TESOURO NACIONAL</v>
          </cell>
          <cell r="L13" t="str">
            <v>1</v>
          </cell>
          <cell r="M13">
            <v>2608438.39</v>
          </cell>
          <cell r="N13">
            <v>2608439</v>
          </cell>
          <cell r="O13">
            <v>2608438.39</v>
          </cell>
          <cell r="P13">
            <v>2608438.39</v>
          </cell>
          <cell r="Q13">
            <v>2608438.39</v>
          </cell>
        </row>
        <row r="14">
          <cell r="A14" t="str">
            <v>25201</v>
          </cell>
          <cell r="B14" t="str">
            <v>BANCO CENTRAL DO BRASIL</v>
          </cell>
          <cell r="C14" t="str">
            <v>28</v>
          </cell>
          <cell r="D14" t="str">
            <v>846</v>
          </cell>
          <cell r="E14" t="str">
            <v>0901</v>
          </cell>
          <cell r="F14" t="str">
            <v>OPERACOES ESPECIAIS: CUMPRIMENTO DE SENTENCAS JUDICIAIS</v>
          </cell>
          <cell r="G14" t="str">
            <v>0005</v>
          </cell>
          <cell r="H14" t="str">
            <v>SENTENCAS JUDICIAIS TRANSITADAS EM JULGADO (PRECATORIOS)</v>
          </cell>
          <cell r="I14" t="str">
            <v>1</v>
          </cell>
          <cell r="J14" t="str">
            <v>0144</v>
          </cell>
          <cell r="K14" t="str">
            <v>TITULOS DE RESPONSABILID.DO TESOURO NACIONAL</v>
          </cell>
          <cell r="L14" t="str">
            <v>3</v>
          </cell>
          <cell r="M14">
            <v>14277790.32</v>
          </cell>
          <cell r="N14">
            <v>14277791</v>
          </cell>
          <cell r="O14">
            <v>14277790.32</v>
          </cell>
          <cell r="P14">
            <v>14277790.32</v>
          </cell>
          <cell r="Q14">
            <v>14277790.32</v>
          </cell>
        </row>
        <row r="15">
          <cell r="A15" t="str">
            <v>25299</v>
          </cell>
          <cell r="B15" t="str">
            <v>FUND JORGE DUPRAT FIGUEIREDO - SEG/MED TRAB.</v>
          </cell>
          <cell r="C15" t="str">
            <v>28</v>
          </cell>
          <cell r="D15" t="str">
            <v>846</v>
          </cell>
          <cell r="E15" t="str">
            <v>0901</v>
          </cell>
          <cell r="F15" t="str">
            <v>OPERACOES ESPECIAIS: CUMPRIMENTO DE SENTENCAS JUDICIAIS</v>
          </cell>
          <cell r="G15" t="str">
            <v>0005</v>
          </cell>
          <cell r="H15" t="str">
            <v>SENTENCAS JUDICIAIS TRANSITADAS EM JULGADO (PRECATORIOS)</v>
          </cell>
          <cell r="I15" t="str">
            <v>1</v>
          </cell>
          <cell r="J15" t="str">
            <v>0100</v>
          </cell>
          <cell r="K15" t="str">
            <v>RECURSOS PRIMARIOS DE LIVRE APLICACAO</v>
          </cell>
          <cell r="L15" t="str">
            <v>1</v>
          </cell>
          <cell r="N15">
            <v>0</v>
          </cell>
        </row>
        <row r="16">
          <cell r="A16" t="str">
            <v>25299</v>
          </cell>
          <cell r="B16" t="str">
            <v>FUND JORGE DUPRAT FIGUEIREDO - SEG/MED TRAB.</v>
          </cell>
          <cell r="C16" t="str">
            <v>28</v>
          </cell>
          <cell r="D16" t="str">
            <v>846</v>
          </cell>
          <cell r="E16" t="str">
            <v>0901</v>
          </cell>
          <cell r="F16" t="str">
            <v>OPERACOES ESPECIAIS: CUMPRIMENTO DE SENTENCAS JUDICIAIS</v>
          </cell>
          <cell r="G16" t="str">
            <v>0005</v>
          </cell>
          <cell r="H16" t="str">
            <v>SENTENCAS JUDICIAIS TRANSITADAS EM JULGADO (PRECATORIOS)</v>
          </cell>
          <cell r="I16" t="str">
            <v>1</v>
          </cell>
          <cell r="J16" t="str">
            <v>0144</v>
          </cell>
          <cell r="K16" t="str">
            <v>TITULOS DE RESPONSABILID.DO TESOURO NACIONAL</v>
          </cell>
          <cell r="L16" t="str">
            <v>1</v>
          </cell>
          <cell r="M16">
            <v>2773924.94</v>
          </cell>
          <cell r="N16">
            <v>2773925</v>
          </cell>
          <cell r="O16">
            <v>2773924.94</v>
          </cell>
          <cell r="P16">
            <v>2773924.94</v>
          </cell>
          <cell r="Q16">
            <v>2773924.94</v>
          </cell>
        </row>
        <row r="17">
          <cell r="A17" t="str">
            <v>25301</v>
          </cell>
          <cell r="B17" t="str">
            <v>FUND. INST.BRASIL. DE GEOGRAFIA E ESTATISTICA</v>
          </cell>
          <cell r="C17" t="str">
            <v>28</v>
          </cell>
          <cell r="D17" t="str">
            <v>846</v>
          </cell>
          <cell r="E17" t="str">
            <v>0901</v>
          </cell>
          <cell r="F17" t="str">
            <v>OPERACOES ESPECIAIS: CUMPRIMENTO DE SENTENCAS JUDICIAIS</v>
          </cell>
          <cell r="G17" t="str">
            <v>0005</v>
          </cell>
          <cell r="H17" t="str">
            <v>SENTENCAS JUDICIAIS TRANSITADAS EM JULGADO (PRECATORIOS)</v>
          </cell>
          <cell r="I17" t="str">
            <v>1</v>
          </cell>
          <cell r="J17" t="str">
            <v>0144</v>
          </cell>
          <cell r="K17" t="str">
            <v>TITULOS DE RESPONSABILID.DO TESOURO NACIONAL</v>
          </cell>
          <cell r="L17" t="str">
            <v>1</v>
          </cell>
          <cell r="M17">
            <v>700444.88</v>
          </cell>
          <cell r="N17">
            <v>700445</v>
          </cell>
          <cell r="O17">
            <v>700444.88</v>
          </cell>
          <cell r="P17">
            <v>700444.88</v>
          </cell>
          <cell r="Q17">
            <v>700444.88</v>
          </cell>
        </row>
        <row r="18">
          <cell r="A18" t="str">
            <v>25303</v>
          </cell>
          <cell r="B18" t="str">
            <v>INSTITUTO NACIONAL DO SEGURO SOCIAL</v>
          </cell>
          <cell r="C18" t="str">
            <v>28</v>
          </cell>
          <cell r="D18" t="str">
            <v>846</v>
          </cell>
          <cell r="E18" t="str">
            <v>0901</v>
          </cell>
          <cell r="F18" t="str">
            <v>OPERACOES ESPECIAIS: CUMPRIMENTO DE SENTENCAS JUDICIAIS</v>
          </cell>
          <cell r="G18" t="str">
            <v>0005</v>
          </cell>
          <cell r="H18" t="str">
            <v>SENTENCAS JUDICIAIS TRANSITADAS EM JULGADO (PRECATORIOS)</v>
          </cell>
          <cell r="I18" t="str">
            <v>2</v>
          </cell>
          <cell r="J18" t="str">
            <v>0144</v>
          </cell>
          <cell r="K18" t="str">
            <v>TITULOS DE RESPONSABILID.DO TESOURO NACIONAL</v>
          </cell>
          <cell r="L18" t="str">
            <v>3</v>
          </cell>
          <cell r="M18">
            <v>41369984.450000003</v>
          </cell>
          <cell r="N18">
            <v>41369985</v>
          </cell>
          <cell r="O18">
            <v>41340270.5</v>
          </cell>
          <cell r="P18">
            <v>41340270.5</v>
          </cell>
          <cell r="Q18">
            <v>41340270.5</v>
          </cell>
        </row>
        <row r="19">
          <cell r="A19" t="str">
            <v>25303</v>
          </cell>
          <cell r="B19" t="str">
            <v>INSTITUTO NACIONAL DO SEGURO SOCIAL</v>
          </cell>
          <cell r="C19" t="str">
            <v>28</v>
          </cell>
          <cell r="D19" t="str">
            <v>846</v>
          </cell>
          <cell r="E19" t="str">
            <v>0901</v>
          </cell>
          <cell r="F19" t="str">
            <v>OPERACOES ESPECIAIS: CUMPRIMENTO DE SENTENCAS JUDICIAIS</v>
          </cell>
          <cell r="G19" t="str">
            <v>0005</v>
          </cell>
          <cell r="H19" t="str">
            <v>SENTENCAS JUDICIAIS TRANSITADAS EM JULGADO (PRECATORIOS)</v>
          </cell>
          <cell r="I19" t="str">
            <v>2</v>
          </cell>
          <cell r="J19" t="str">
            <v>0144</v>
          </cell>
          <cell r="K19" t="str">
            <v>TITULOS DE RESPONSABILID.DO TESOURO NACIONAL</v>
          </cell>
          <cell r="L19" t="str">
            <v>1</v>
          </cell>
          <cell r="M19">
            <v>60436796.810000002</v>
          </cell>
          <cell r="N19">
            <v>60436797</v>
          </cell>
          <cell r="O19">
            <v>60436796.810000002</v>
          </cell>
          <cell r="P19">
            <v>60436796.810000002</v>
          </cell>
          <cell r="Q19">
            <v>60436796.810000002</v>
          </cell>
        </row>
        <row r="20">
          <cell r="A20" t="str">
            <v>25917</v>
          </cell>
          <cell r="B20" t="str">
            <v>FUNDO DO REGIME GERAL DE PREVIDENCIA SOCIAL</v>
          </cell>
          <cell r="C20" t="str">
            <v>28</v>
          </cell>
          <cell r="D20" t="str">
            <v>846</v>
          </cell>
          <cell r="E20" t="str">
            <v>0901</v>
          </cell>
          <cell r="F20" t="str">
            <v>OPERACOES ESPECIAIS: CUMPRIMENTO DE SENTENCAS JUDICIAIS</v>
          </cell>
          <cell r="G20" t="str">
            <v>0005</v>
          </cell>
          <cell r="H20" t="str">
            <v>SENTENCAS JUDICIAIS TRANSITADAS EM JULGADO (PRECATORIOS)</v>
          </cell>
          <cell r="I20" t="str">
            <v>2</v>
          </cell>
          <cell r="J20" t="str">
            <v>0144</v>
          </cell>
          <cell r="K20" t="str">
            <v>TITULOS DE RESPONSABILID.DO TESOURO NACIONAL</v>
          </cell>
          <cell r="L20" t="str">
            <v>3</v>
          </cell>
          <cell r="M20">
            <v>2652958774.6799998</v>
          </cell>
          <cell r="N20">
            <v>2652958775</v>
          </cell>
          <cell r="O20">
            <v>2650895195.23</v>
          </cell>
          <cell r="P20">
            <v>2650895195.23</v>
          </cell>
          <cell r="Q20">
            <v>2650895195.23</v>
          </cell>
        </row>
        <row r="21">
          <cell r="A21" t="str">
            <v>25917</v>
          </cell>
          <cell r="B21" t="str">
            <v>FUNDO DO REGIME GERAL DE PREVIDENCIA SOCIAL</v>
          </cell>
          <cell r="C21" t="str">
            <v>28</v>
          </cell>
          <cell r="D21" t="str">
            <v>846</v>
          </cell>
          <cell r="E21" t="str">
            <v>0901</v>
          </cell>
          <cell r="F21" t="str">
            <v>OPERACOES ESPECIAIS: CUMPRIMENTO DE SENTENCAS JUDICIAIS</v>
          </cell>
          <cell r="G21" t="str">
            <v>0625</v>
          </cell>
          <cell r="H21" t="str">
            <v>SENTENCAS JUDICIAIS TRANSITADAS EM JULGADO DE PEQUENO VALOR</v>
          </cell>
          <cell r="I21" t="str">
            <v>2</v>
          </cell>
          <cell r="J21" t="str">
            <v>0144</v>
          </cell>
          <cell r="K21" t="str">
            <v>TITULOS DE RESPONSABILID.DO TESOURO NACIONAL</v>
          </cell>
          <cell r="L21" t="str">
            <v>3</v>
          </cell>
          <cell r="M21">
            <v>519011119.39999998</v>
          </cell>
          <cell r="N21">
            <v>0</v>
          </cell>
          <cell r="O21">
            <v>518660845.05000001</v>
          </cell>
          <cell r="P21">
            <v>518660845.05000001</v>
          </cell>
          <cell r="Q21">
            <v>518660845.05000001</v>
          </cell>
        </row>
        <row r="22">
          <cell r="A22" t="str">
            <v>25917</v>
          </cell>
          <cell r="B22" t="str">
            <v>FUNDO DO REGIME GERAL DE PREVIDENCIA SOCIAL</v>
          </cell>
          <cell r="C22" t="str">
            <v>28</v>
          </cell>
          <cell r="D22" t="str">
            <v>846</v>
          </cell>
          <cell r="E22" t="str">
            <v>0901</v>
          </cell>
          <cell r="F22" t="str">
            <v>OPERACOES ESPECIAIS: CUMPRIMENTO DE SENTENCAS JUDICIAIS</v>
          </cell>
          <cell r="G22" t="str">
            <v>0625</v>
          </cell>
          <cell r="H22" t="str">
            <v>SENTENCAS JUDICIAIS TRANSITADAS EM JULGADO DE PEQUENO VALOR</v>
          </cell>
          <cell r="I22" t="str">
            <v>2</v>
          </cell>
          <cell r="J22" t="str">
            <v>0153</v>
          </cell>
          <cell r="K22" t="str">
            <v>REC.DEST.AS ATIVIDADES-FINS SEGURIDADE SOCIAL</v>
          </cell>
          <cell r="L22" t="str">
            <v>3</v>
          </cell>
          <cell r="M22">
            <v>1041712794</v>
          </cell>
          <cell r="N22">
            <v>0</v>
          </cell>
          <cell r="O22">
            <v>1041379633.65</v>
          </cell>
          <cell r="P22">
            <v>1041379633.65</v>
          </cell>
          <cell r="Q22">
            <v>1041379633.65</v>
          </cell>
        </row>
        <row r="23">
          <cell r="A23" t="str">
            <v>26262</v>
          </cell>
          <cell r="B23" t="str">
            <v>UNIVERSIDADE FEDERAL DE SAO PAULO</v>
          </cell>
          <cell r="C23" t="str">
            <v>28</v>
          </cell>
          <cell r="D23" t="str">
            <v>846</v>
          </cell>
          <cell r="E23" t="str">
            <v>0901</v>
          </cell>
          <cell r="F23" t="str">
            <v>OPERACOES ESPECIAIS: CUMPRIMENTO DE SENTENCAS JUDICIAIS</v>
          </cell>
          <cell r="G23" t="str">
            <v>0005</v>
          </cell>
          <cell r="H23" t="str">
            <v>SENTENCAS JUDICIAIS TRANSITADAS EM JULGADO (PRECATORIOS)</v>
          </cell>
          <cell r="I23" t="str">
            <v>1</v>
          </cell>
          <cell r="J23" t="str">
            <v>8100</v>
          </cell>
          <cell r="K23" t="str">
            <v>RECURSOS PRIMARIOS DE LIVRE APLICACAO</v>
          </cell>
          <cell r="L23" t="str">
            <v>1</v>
          </cell>
          <cell r="N23">
            <v>0</v>
          </cell>
        </row>
        <row r="24">
          <cell r="A24" t="str">
            <v>26262</v>
          </cell>
          <cell r="B24" t="str">
            <v>UNIVERSIDADE FEDERAL DE SAO PAULO</v>
          </cell>
          <cell r="C24" t="str">
            <v>28</v>
          </cell>
          <cell r="D24" t="str">
            <v>846</v>
          </cell>
          <cell r="E24" t="str">
            <v>0901</v>
          </cell>
          <cell r="F24" t="str">
            <v>OPERACOES ESPECIAIS: CUMPRIMENTO DE SENTENCAS JUDICIAIS</v>
          </cell>
          <cell r="G24" t="str">
            <v>0005</v>
          </cell>
          <cell r="H24" t="str">
            <v>SENTENCAS JUDICIAIS TRANSITADAS EM JULGADO (PRECATORIOS)</v>
          </cell>
          <cell r="I24" t="str">
            <v>1</v>
          </cell>
          <cell r="J24" t="str">
            <v>8144</v>
          </cell>
          <cell r="K24" t="str">
            <v>TITULOS DE RESPONSABILID.DO TESOURO NACIONAL</v>
          </cell>
          <cell r="L24" t="str">
            <v>1</v>
          </cell>
          <cell r="M24">
            <v>3066206.14</v>
          </cell>
          <cell r="N24">
            <v>3066207</v>
          </cell>
          <cell r="O24">
            <v>3066206.14</v>
          </cell>
          <cell r="P24">
            <v>3066206.14</v>
          </cell>
          <cell r="Q24">
            <v>3066206.14</v>
          </cell>
        </row>
        <row r="25">
          <cell r="A25" t="str">
            <v>26280</v>
          </cell>
          <cell r="B25" t="str">
            <v>FUNDACAO UNIVERSIDADE FEDERAL DE SAO CARLOS</v>
          </cell>
          <cell r="C25" t="str">
            <v>28</v>
          </cell>
          <cell r="D25" t="str">
            <v>846</v>
          </cell>
          <cell r="E25" t="str">
            <v>0901</v>
          </cell>
          <cell r="F25" t="str">
            <v>OPERACOES ESPECIAIS: CUMPRIMENTO DE SENTENCAS JUDICIAIS</v>
          </cell>
          <cell r="G25" t="str">
            <v>0005</v>
          </cell>
          <cell r="H25" t="str">
            <v>SENTENCAS JUDICIAIS TRANSITADAS EM JULGADO (PRECATORIOS)</v>
          </cell>
          <cell r="I25" t="str">
            <v>1</v>
          </cell>
          <cell r="J25" t="str">
            <v>8100</v>
          </cell>
          <cell r="K25" t="str">
            <v>RECURSOS PRIMARIOS DE LIVRE APLICACAO</v>
          </cell>
          <cell r="L25" t="str">
            <v>1</v>
          </cell>
          <cell r="N25">
            <v>0</v>
          </cell>
        </row>
        <row r="26">
          <cell r="A26" t="str">
            <v>26280</v>
          </cell>
          <cell r="B26" t="str">
            <v>FUNDACAO UNIVERSIDADE FEDERAL DE SAO CARLOS</v>
          </cell>
          <cell r="C26" t="str">
            <v>28</v>
          </cell>
          <cell r="D26" t="str">
            <v>846</v>
          </cell>
          <cell r="E26" t="str">
            <v>0901</v>
          </cell>
          <cell r="F26" t="str">
            <v>OPERACOES ESPECIAIS: CUMPRIMENTO DE SENTENCAS JUDICIAIS</v>
          </cell>
          <cell r="G26" t="str">
            <v>0005</v>
          </cell>
          <cell r="H26" t="str">
            <v>SENTENCAS JUDICIAIS TRANSITADAS EM JULGADO (PRECATORIOS)</v>
          </cell>
          <cell r="I26" t="str">
            <v>1</v>
          </cell>
          <cell r="J26" t="str">
            <v>8144</v>
          </cell>
          <cell r="K26" t="str">
            <v>TITULOS DE RESPONSABILID.DO TESOURO NACIONAL</v>
          </cell>
          <cell r="L26" t="str">
            <v>1</v>
          </cell>
          <cell r="M26">
            <v>1426136.74</v>
          </cell>
          <cell r="N26">
            <v>1426137</v>
          </cell>
          <cell r="O26">
            <v>1426136.74</v>
          </cell>
          <cell r="P26">
            <v>1426136.74</v>
          </cell>
          <cell r="Q26">
            <v>1426136.74</v>
          </cell>
        </row>
        <row r="27">
          <cell r="A27" t="str">
            <v>26283</v>
          </cell>
          <cell r="B27" t="str">
            <v>FUNDACAO UNIVERSIDADE FED.DE MATO GROS.DO SUL</v>
          </cell>
          <cell r="C27" t="str">
            <v>28</v>
          </cell>
          <cell r="D27" t="str">
            <v>846</v>
          </cell>
          <cell r="E27" t="str">
            <v>0901</v>
          </cell>
          <cell r="F27" t="str">
            <v>OPERACOES ESPECIAIS: CUMPRIMENTO DE SENTENCAS JUDICIAIS</v>
          </cell>
          <cell r="G27" t="str">
            <v>0005</v>
          </cell>
          <cell r="H27" t="str">
            <v>SENTENCAS JUDICIAIS TRANSITADAS EM JULGADO (PRECATORIOS)</v>
          </cell>
          <cell r="I27" t="str">
            <v>1</v>
          </cell>
          <cell r="J27" t="str">
            <v>8100</v>
          </cell>
          <cell r="K27" t="str">
            <v>RECURSOS PRIMARIOS DE LIVRE APLICACAO</v>
          </cell>
          <cell r="L27" t="str">
            <v>1</v>
          </cell>
          <cell r="N27">
            <v>0</v>
          </cell>
        </row>
        <row r="28">
          <cell r="A28" t="str">
            <v>26283</v>
          </cell>
          <cell r="B28" t="str">
            <v>FUNDACAO UNIVERSIDADE FED.DE MATO GROS.DO SUL</v>
          </cell>
          <cell r="C28" t="str">
            <v>28</v>
          </cell>
          <cell r="D28" t="str">
            <v>846</v>
          </cell>
          <cell r="E28" t="str">
            <v>0901</v>
          </cell>
          <cell r="F28" t="str">
            <v>OPERACOES ESPECIAIS: CUMPRIMENTO DE SENTENCAS JUDICIAIS</v>
          </cell>
          <cell r="G28" t="str">
            <v>0005</v>
          </cell>
          <cell r="H28" t="str">
            <v>SENTENCAS JUDICIAIS TRANSITADAS EM JULGADO (PRECATORIOS)</v>
          </cell>
          <cell r="I28" t="str">
            <v>1</v>
          </cell>
          <cell r="J28" t="str">
            <v>8144</v>
          </cell>
          <cell r="K28" t="str">
            <v>TITULOS DE RESPONSABILID.DO TESOURO NACIONAL</v>
          </cell>
          <cell r="L28" t="str">
            <v>3</v>
          </cell>
          <cell r="M28">
            <v>315892.63</v>
          </cell>
          <cell r="N28">
            <v>315893</v>
          </cell>
          <cell r="O28">
            <v>315892.63</v>
          </cell>
          <cell r="P28">
            <v>315892.63</v>
          </cell>
          <cell r="Q28">
            <v>315892.63</v>
          </cell>
        </row>
        <row r="29">
          <cell r="A29" t="str">
            <v>26283</v>
          </cell>
          <cell r="B29" t="str">
            <v>FUNDACAO UNIVERSIDADE FED.DE MATO GROS.DO SUL</v>
          </cell>
          <cell r="C29" t="str">
            <v>28</v>
          </cell>
          <cell r="D29" t="str">
            <v>846</v>
          </cell>
          <cell r="E29" t="str">
            <v>0901</v>
          </cell>
          <cell r="F29" t="str">
            <v>OPERACOES ESPECIAIS: CUMPRIMENTO DE SENTENCAS JUDICIAIS</v>
          </cell>
          <cell r="G29" t="str">
            <v>0005</v>
          </cell>
          <cell r="H29" t="str">
            <v>SENTENCAS JUDICIAIS TRANSITADAS EM JULGADO (PRECATORIOS)</v>
          </cell>
          <cell r="I29" t="str">
            <v>1</v>
          </cell>
          <cell r="J29" t="str">
            <v>8144</v>
          </cell>
          <cell r="K29" t="str">
            <v>TITULOS DE RESPONSABILID.DO TESOURO NACIONAL</v>
          </cell>
          <cell r="L29" t="str">
            <v>1</v>
          </cell>
          <cell r="M29">
            <v>5842284.79</v>
          </cell>
          <cell r="N29">
            <v>5842285</v>
          </cell>
          <cell r="O29">
            <v>5842284.79</v>
          </cell>
          <cell r="P29">
            <v>5842284.79</v>
          </cell>
          <cell r="Q29">
            <v>5842284.79</v>
          </cell>
        </row>
        <row r="30">
          <cell r="A30" t="str">
            <v>26298</v>
          </cell>
          <cell r="B30" t="str">
            <v>FUNDO NACIONAL DE DESENVOLVIMENTO DA EDUCACAO</v>
          </cell>
          <cell r="C30" t="str">
            <v>28</v>
          </cell>
          <cell r="D30" t="str">
            <v>846</v>
          </cell>
          <cell r="E30" t="str">
            <v>0901</v>
          </cell>
          <cell r="F30" t="str">
            <v>OPERACOES ESPECIAIS: CUMPRIMENTO DE SENTENCAS JUDICIAIS</v>
          </cell>
          <cell r="G30" t="str">
            <v>0005</v>
          </cell>
          <cell r="H30" t="str">
            <v>SENTENCAS JUDICIAIS TRANSITADAS EM JULGADO (PRECATORIOS)</v>
          </cell>
          <cell r="I30" t="str">
            <v>1</v>
          </cell>
          <cell r="J30" t="str">
            <v>8144</v>
          </cell>
          <cell r="K30" t="str">
            <v>TITULOS DE RESPONSABILID.DO TESOURO NACIONAL</v>
          </cell>
          <cell r="L30" t="str">
            <v>3</v>
          </cell>
          <cell r="M30">
            <v>346669.26</v>
          </cell>
          <cell r="N30">
            <v>346670</v>
          </cell>
          <cell r="O30">
            <v>346669.26</v>
          </cell>
          <cell r="P30">
            <v>346669.26</v>
          </cell>
          <cell r="Q30">
            <v>346669.26</v>
          </cell>
        </row>
        <row r="31">
          <cell r="A31" t="str">
            <v>26350</v>
          </cell>
          <cell r="B31" t="str">
            <v>FUNDACAO UNIVERSIDADE FED. DA GRANDE DOURADOS</v>
          </cell>
          <cell r="C31" t="str">
            <v>28</v>
          </cell>
          <cell r="D31" t="str">
            <v>846</v>
          </cell>
          <cell r="E31" t="str">
            <v>0901</v>
          </cell>
          <cell r="F31" t="str">
            <v>OPERACOES ESPECIAIS: CUMPRIMENTO DE SENTENCAS JUDICIAIS</v>
          </cell>
          <cell r="G31" t="str">
            <v>0005</v>
          </cell>
          <cell r="H31" t="str">
            <v>SENTENCAS JUDICIAIS TRANSITADAS EM JULGADO (PRECATORIOS)</v>
          </cell>
          <cell r="I31" t="str">
            <v>1</v>
          </cell>
          <cell r="J31" t="str">
            <v>8100</v>
          </cell>
          <cell r="K31" t="str">
            <v>RECURSOS PRIMARIOS DE LIVRE APLICACAO</v>
          </cell>
          <cell r="L31" t="str">
            <v>3</v>
          </cell>
          <cell r="M31">
            <v>25.32</v>
          </cell>
          <cell r="N31">
            <v>26</v>
          </cell>
          <cell r="O31">
            <v>25.32</v>
          </cell>
          <cell r="P31">
            <v>25.32</v>
          </cell>
          <cell r="Q31">
            <v>25.32</v>
          </cell>
        </row>
        <row r="32">
          <cell r="A32" t="str">
            <v>26350</v>
          </cell>
          <cell r="B32" t="str">
            <v>FUNDACAO UNIVERSIDADE FED. DA GRANDE DOURADOS</v>
          </cell>
          <cell r="C32" t="str">
            <v>28</v>
          </cell>
          <cell r="D32" t="str">
            <v>846</v>
          </cell>
          <cell r="E32" t="str">
            <v>0901</v>
          </cell>
          <cell r="F32" t="str">
            <v>OPERACOES ESPECIAIS: CUMPRIMENTO DE SENTENCAS JUDICIAIS</v>
          </cell>
          <cell r="G32" t="str">
            <v>0005</v>
          </cell>
          <cell r="H32" t="str">
            <v>SENTENCAS JUDICIAIS TRANSITADAS EM JULGADO (PRECATORIOS)</v>
          </cell>
          <cell r="I32" t="str">
            <v>1</v>
          </cell>
          <cell r="J32" t="str">
            <v>8144</v>
          </cell>
          <cell r="K32" t="str">
            <v>TITULOS DE RESPONSABILID.DO TESOURO NACIONAL</v>
          </cell>
          <cell r="L32" t="str">
            <v>3</v>
          </cell>
          <cell r="M32">
            <v>72937</v>
          </cell>
          <cell r="N32">
            <v>72937</v>
          </cell>
          <cell r="O32">
            <v>72937</v>
          </cell>
          <cell r="P32">
            <v>72937</v>
          </cell>
          <cell r="Q32">
            <v>72937</v>
          </cell>
        </row>
        <row r="33">
          <cell r="A33" t="str">
            <v>26352</v>
          </cell>
          <cell r="B33" t="str">
            <v>FUNDACAO UNIVERSIDADE FEDERAL DO ABC</v>
          </cell>
          <cell r="C33" t="str">
            <v>28</v>
          </cell>
          <cell r="D33" t="str">
            <v>846</v>
          </cell>
          <cell r="E33" t="str">
            <v>0901</v>
          </cell>
          <cell r="F33" t="str">
            <v>OPERACOES ESPECIAIS: CUMPRIMENTO DE SENTENCAS JUDICIAIS</v>
          </cell>
          <cell r="G33" t="str">
            <v>0005</v>
          </cell>
          <cell r="H33" t="str">
            <v>SENTENCAS JUDICIAIS TRANSITADAS EM JULGADO (PRECATORIOS)</v>
          </cell>
          <cell r="I33" t="str">
            <v>1</v>
          </cell>
          <cell r="J33" t="str">
            <v>8100</v>
          </cell>
          <cell r="K33" t="str">
            <v>RECURSOS PRIMARIOS DE LIVRE APLICACAO</v>
          </cell>
          <cell r="L33" t="str">
            <v>1</v>
          </cell>
          <cell r="N33">
            <v>0</v>
          </cell>
        </row>
        <row r="34">
          <cell r="A34" t="str">
            <v>26352</v>
          </cell>
          <cell r="B34" t="str">
            <v>FUNDACAO UNIVERSIDADE FEDERAL DO ABC</v>
          </cell>
          <cell r="C34" t="str">
            <v>28</v>
          </cell>
          <cell r="D34" t="str">
            <v>846</v>
          </cell>
          <cell r="E34" t="str">
            <v>0901</v>
          </cell>
          <cell r="F34" t="str">
            <v>OPERACOES ESPECIAIS: CUMPRIMENTO DE SENTENCAS JUDICIAIS</v>
          </cell>
          <cell r="G34" t="str">
            <v>0005</v>
          </cell>
          <cell r="H34" t="str">
            <v>SENTENCAS JUDICIAIS TRANSITADAS EM JULGADO (PRECATORIOS)</v>
          </cell>
          <cell r="I34" t="str">
            <v>1</v>
          </cell>
          <cell r="J34" t="str">
            <v>8144</v>
          </cell>
          <cell r="K34" t="str">
            <v>TITULOS DE RESPONSABILID.DO TESOURO NACIONAL</v>
          </cell>
          <cell r="L34" t="str">
            <v>1</v>
          </cell>
          <cell r="M34">
            <v>190404.63</v>
          </cell>
          <cell r="N34">
            <v>190405</v>
          </cell>
          <cell r="O34">
            <v>190404.63</v>
          </cell>
          <cell r="P34">
            <v>190404.63</v>
          </cell>
          <cell r="Q34">
            <v>190404.63</v>
          </cell>
        </row>
        <row r="35">
          <cell r="A35" t="str">
            <v>26439</v>
          </cell>
          <cell r="B35" t="str">
            <v>INST.FED.DE EDUC.,CIENC.E TEC.DE SAO PAULO</v>
          </cell>
          <cell r="C35" t="str">
            <v>28</v>
          </cell>
          <cell r="D35" t="str">
            <v>846</v>
          </cell>
          <cell r="E35" t="str">
            <v>0901</v>
          </cell>
          <cell r="F35" t="str">
            <v>OPERACOES ESPECIAIS: CUMPRIMENTO DE SENTENCAS JUDICIAIS</v>
          </cell>
          <cell r="G35" t="str">
            <v>0005</v>
          </cell>
          <cell r="H35" t="str">
            <v>SENTENCAS JUDICIAIS TRANSITADAS EM JULGADO (PRECATORIOS)</v>
          </cell>
          <cell r="I35" t="str">
            <v>1</v>
          </cell>
          <cell r="J35" t="str">
            <v>8100</v>
          </cell>
          <cell r="K35" t="str">
            <v>RECURSOS PRIMARIOS DE LIVRE APLICACAO</v>
          </cell>
          <cell r="L35" t="str">
            <v>1</v>
          </cell>
          <cell r="N35">
            <v>0</v>
          </cell>
        </row>
        <row r="36">
          <cell r="A36" t="str">
            <v>26439</v>
          </cell>
          <cell r="B36" t="str">
            <v>INST.FED.DE EDUC.,CIENC.E TEC.DE SAO PAULO</v>
          </cell>
          <cell r="C36" t="str">
            <v>28</v>
          </cell>
          <cell r="D36" t="str">
            <v>846</v>
          </cell>
          <cell r="E36" t="str">
            <v>0901</v>
          </cell>
          <cell r="F36" t="str">
            <v>OPERACOES ESPECIAIS: CUMPRIMENTO DE SENTENCAS JUDICIAIS</v>
          </cell>
          <cell r="G36" t="str">
            <v>0005</v>
          </cell>
          <cell r="H36" t="str">
            <v>SENTENCAS JUDICIAIS TRANSITADAS EM JULGADO (PRECATORIOS)</v>
          </cell>
          <cell r="I36" t="str">
            <v>1</v>
          </cell>
          <cell r="J36" t="str">
            <v>8144</v>
          </cell>
          <cell r="K36" t="str">
            <v>TITULOS DE RESPONSABILID.DO TESOURO NACIONAL</v>
          </cell>
          <cell r="L36" t="str">
            <v>1</v>
          </cell>
          <cell r="M36">
            <v>75952.509999999995</v>
          </cell>
          <cell r="N36">
            <v>75953</v>
          </cell>
          <cell r="O36">
            <v>75952.509999999995</v>
          </cell>
          <cell r="P36">
            <v>75952.509999999995</v>
          </cell>
          <cell r="Q36">
            <v>75952.509999999995</v>
          </cell>
        </row>
        <row r="37">
          <cell r="A37" t="str">
            <v>30202</v>
          </cell>
          <cell r="B37" t="str">
            <v>FUNDACAO NACIONAL DO INDIO</v>
          </cell>
          <cell r="C37" t="str">
            <v>28</v>
          </cell>
          <cell r="D37" t="str">
            <v>846</v>
          </cell>
          <cell r="E37" t="str">
            <v>0901</v>
          </cell>
          <cell r="F37" t="str">
            <v>OPERACOES ESPECIAIS: CUMPRIMENTO DE SENTENCAS JUDICIAIS</v>
          </cell>
          <cell r="G37" t="str">
            <v>0005</v>
          </cell>
          <cell r="H37" t="str">
            <v>SENTENCAS JUDICIAIS TRANSITADAS EM JULGADO (PRECATORIOS)</v>
          </cell>
          <cell r="I37" t="str">
            <v>1</v>
          </cell>
          <cell r="J37" t="str">
            <v>0144</v>
          </cell>
          <cell r="K37" t="str">
            <v>TITULOS DE RESPONSABILID.DO TESOURO NACIONAL</v>
          </cell>
          <cell r="L37" t="str">
            <v>1</v>
          </cell>
          <cell r="M37">
            <v>608941.4</v>
          </cell>
          <cell r="N37">
            <v>608942</v>
          </cell>
          <cell r="O37">
            <v>608941.4</v>
          </cell>
          <cell r="P37">
            <v>608941.4</v>
          </cell>
          <cell r="Q37">
            <v>608941.4</v>
          </cell>
        </row>
        <row r="38">
          <cell r="A38" t="str">
            <v>36211</v>
          </cell>
          <cell r="B38" t="str">
            <v>FUNDACAO NACIONAL DE SAUDE</v>
          </cell>
          <cell r="C38" t="str">
            <v>28</v>
          </cell>
          <cell r="D38" t="str">
            <v>846</v>
          </cell>
          <cell r="E38" t="str">
            <v>0901</v>
          </cell>
          <cell r="F38" t="str">
            <v>OPERACOES ESPECIAIS: CUMPRIMENTO DE SENTENCAS JUDICIAIS</v>
          </cell>
          <cell r="G38" t="str">
            <v>0005</v>
          </cell>
          <cell r="H38" t="str">
            <v>SENTENCAS JUDICIAIS TRANSITADAS EM JULGADO (PRECATORIOS)</v>
          </cell>
          <cell r="I38" t="str">
            <v>2</v>
          </cell>
          <cell r="J38" t="str">
            <v>6144</v>
          </cell>
          <cell r="K38" t="str">
            <v>TITULOS DE RESPONSABILID.DO TESOURO NACIONAL</v>
          </cell>
          <cell r="L38" t="str">
            <v>3</v>
          </cell>
          <cell r="M38">
            <v>258319.12</v>
          </cell>
          <cell r="N38">
            <v>258320</v>
          </cell>
          <cell r="O38">
            <v>258319.12</v>
          </cell>
          <cell r="P38">
            <v>258319.12</v>
          </cell>
          <cell r="Q38">
            <v>258319.12</v>
          </cell>
        </row>
        <row r="39">
          <cell r="A39" t="str">
            <v>36211</v>
          </cell>
          <cell r="B39" t="str">
            <v>FUNDACAO NACIONAL DE SAUDE</v>
          </cell>
          <cell r="C39" t="str">
            <v>28</v>
          </cell>
          <cell r="D39" t="str">
            <v>846</v>
          </cell>
          <cell r="E39" t="str">
            <v>0901</v>
          </cell>
          <cell r="F39" t="str">
            <v>OPERACOES ESPECIAIS: CUMPRIMENTO DE SENTENCAS JUDICIAIS</v>
          </cell>
          <cell r="G39" t="str">
            <v>0005</v>
          </cell>
          <cell r="H39" t="str">
            <v>SENTENCAS JUDICIAIS TRANSITADAS EM JULGADO (PRECATORIOS)</v>
          </cell>
          <cell r="I39" t="str">
            <v>2</v>
          </cell>
          <cell r="J39" t="str">
            <v>6144</v>
          </cell>
          <cell r="K39" t="str">
            <v>TITULOS DE RESPONSABILID.DO TESOURO NACIONAL</v>
          </cell>
          <cell r="L39" t="str">
            <v>1</v>
          </cell>
          <cell r="M39">
            <v>403912.98</v>
          </cell>
          <cell r="N39">
            <v>403913</v>
          </cell>
          <cell r="O39">
            <v>403912.98</v>
          </cell>
          <cell r="P39">
            <v>403912.98</v>
          </cell>
          <cell r="Q39">
            <v>403912.98</v>
          </cell>
        </row>
        <row r="40">
          <cell r="A40" t="str">
            <v>36213</v>
          </cell>
          <cell r="B40" t="str">
            <v>AGENCIA NACIONAL DE SAUDE SUPLEMENTAR</v>
          </cell>
          <cell r="C40" t="str">
            <v>28</v>
          </cell>
          <cell r="D40" t="str">
            <v>846</v>
          </cell>
          <cell r="E40" t="str">
            <v>0901</v>
          </cell>
          <cell r="F40" t="str">
            <v>OPERACOES ESPECIAIS: CUMPRIMENTO DE SENTENCAS JUDICIAIS</v>
          </cell>
          <cell r="G40" t="str">
            <v>0005</v>
          </cell>
          <cell r="H40" t="str">
            <v>SENTENCAS JUDICIAIS TRANSITADAS EM JULGADO (PRECATORIOS)</v>
          </cell>
          <cell r="I40" t="str">
            <v>2</v>
          </cell>
          <cell r="J40" t="str">
            <v>0144</v>
          </cell>
          <cell r="K40" t="str">
            <v>TITULOS DE RESPONSABILID.DO TESOURO NACIONAL</v>
          </cell>
          <cell r="L40" t="str">
            <v>3</v>
          </cell>
          <cell r="M40">
            <v>106229.48</v>
          </cell>
          <cell r="N40">
            <v>106230</v>
          </cell>
          <cell r="O40">
            <v>106229.48</v>
          </cell>
          <cell r="P40">
            <v>106229.48</v>
          </cell>
          <cell r="Q40">
            <v>106229.48</v>
          </cell>
        </row>
        <row r="41">
          <cell r="A41" t="str">
            <v>39252</v>
          </cell>
          <cell r="B41" t="str">
            <v>DEPTO.NAC.DE INFRA±ESTRUT.DE TRANSPORTES-DNIT</v>
          </cell>
          <cell r="C41" t="str">
            <v>28</v>
          </cell>
          <cell r="D41" t="str">
            <v>846</v>
          </cell>
          <cell r="E41" t="str">
            <v>0901</v>
          </cell>
          <cell r="F41" t="str">
            <v>OPERACOES ESPECIAIS: CUMPRIMENTO DE SENTENCAS JUDICIAIS</v>
          </cell>
          <cell r="G41" t="str">
            <v>0005</v>
          </cell>
          <cell r="H41" t="str">
            <v>SENTENCAS JUDICIAIS TRANSITADAS EM JULGADO (PRECATORIOS)</v>
          </cell>
          <cell r="I41" t="str">
            <v>1</v>
          </cell>
          <cell r="J41" t="str">
            <v>0144</v>
          </cell>
          <cell r="K41" t="str">
            <v>TITULOS DE RESPONSABILID.DO TESOURO NACIONAL</v>
          </cell>
          <cell r="L41" t="str">
            <v>3</v>
          </cell>
          <cell r="M41">
            <v>6142291.1399999997</v>
          </cell>
          <cell r="N41">
            <v>6142292</v>
          </cell>
          <cell r="O41">
            <v>6142291.1399999997</v>
          </cell>
          <cell r="P41">
            <v>6142291.1399999997</v>
          </cell>
          <cell r="Q41">
            <v>6142291.1399999997</v>
          </cell>
        </row>
        <row r="42">
          <cell r="A42" t="str">
            <v>39254</v>
          </cell>
          <cell r="B42" t="str">
            <v>AGENCIA NACIONAL DE AVIACAO CIVIL - ANAC</v>
          </cell>
          <cell r="C42" t="str">
            <v>28</v>
          </cell>
          <cell r="D42" t="str">
            <v>846</v>
          </cell>
          <cell r="E42" t="str">
            <v>0901</v>
          </cell>
          <cell r="F42" t="str">
            <v>OPERACOES ESPECIAIS: CUMPRIMENTO DE SENTENCAS JUDICIAIS</v>
          </cell>
          <cell r="G42" t="str">
            <v>0005</v>
          </cell>
          <cell r="H42" t="str">
            <v>SENTENCAS JUDICIAIS TRANSITADAS EM JULGADO (PRECATORIOS)</v>
          </cell>
          <cell r="I42" t="str">
            <v>1</v>
          </cell>
          <cell r="J42" t="str">
            <v>0100</v>
          </cell>
          <cell r="K42" t="str">
            <v>RECURSOS PRIMARIOS DE LIVRE APLICACAO</v>
          </cell>
          <cell r="L42" t="str">
            <v>1</v>
          </cell>
          <cell r="N42">
            <v>0</v>
          </cell>
        </row>
        <row r="43">
          <cell r="A43" t="str">
            <v>39254</v>
          </cell>
          <cell r="B43" t="str">
            <v>AGENCIA NACIONAL DE AVIACAO CIVIL - ANAC</v>
          </cell>
          <cell r="C43" t="str">
            <v>28</v>
          </cell>
          <cell r="D43" t="str">
            <v>846</v>
          </cell>
          <cell r="E43" t="str">
            <v>0901</v>
          </cell>
          <cell r="F43" t="str">
            <v>OPERACOES ESPECIAIS: CUMPRIMENTO DE SENTENCAS JUDICIAIS</v>
          </cell>
          <cell r="G43" t="str">
            <v>0005</v>
          </cell>
          <cell r="H43" t="str">
            <v>SENTENCAS JUDICIAIS TRANSITADAS EM JULGADO (PRECATORIOS)</v>
          </cell>
          <cell r="I43" t="str">
            <v>1</v>
          </cell>
          <cell r="J43" t="str">
            <v>0144</v>
          </cell>
          <cell r="K43" t="str">
            <v>TITULOS DE RESPONSABILID.DO TESOURO NACIONAL</v>
          </cell>
          <cell r="L43" t="str">
            <v>1</v>
          </cell>
          <cell r="M43">
            <v>110572.22</v>
          </cell>
          <cell r="N43">
            <v>110573</v>
          </cell>
          <cell r="O43">
            <v>110572.22</v>
          </cell>
          <cell r="P43">
            <v>110572.22</v>
          </cell>
          <cell r="Q43">
            <v>110572.22</v>
          </cell>
        </row>
        <row r="44">
          <cell r="A44" t="str">
            <v>44201</v>
          </cell>
          <cell r="B44" t="str">
            <v>INST.BRAS.DO MEIO AMB.E REC.NAT.RENOVAVEIS</v>
          </cell>
          <cell r="C44" t="str">
            <v>28</v>
          </cell>
          <cell r="D44" t="str">
            <v>846</v>
          </cell>
          <cell r="E44" t="str">
            <v>0901</v>
          </cell>
          <cell r="F44" t="str">
            <v>OPERACOES ESPECIAIS: CUMPRIMENTO DE SENTENCAS JUDICIAIS</v>
          </cell>
          <cell r="G44" t="str">
            <v>0005</v>
          </cell>
          <cell r="H44" t="str">
            <v>SENTENCAS JUDICIAIS TRANSITADAS EM JULGADO (PRECATORIOS)</v>
          </cell>
          <cell r="I44" t="str">
            <v>1</v>
          </cell>
          <cell r="J44" t="str">
            <v>0144</v>
          </cell>
          <cell r="K44" t="str">
            <v>TITULOS DE RESPONSABILID.DO TESOURO NACIONAL</v>
          </cell>
          <cell r="L44" t="str">
            <v>3</v>
          </cell>
          <cell r="M44">
            <v>1632618.37</v>
          </cell>
          <cell r="N44">
            <v>1632619</v>
          </cell>
          <cell r="O44">
            <v>1632618.37</v>
          </cell>
          <cell r="P44">
            <v>1632618.37</v>
          </cell>
          <cell r="Q44">
            <v>1632618.37</v>
          </cell>
        </row>
        <row r="45">
          <cell r="A45" t="str">
            <v>44201</v>
          </cell>
          <cell r="B45" t="str">
            <v>INST.BRAS.DO MEIO AMB.E REC.NAT.RENOVAVEIS</v>
          </cell>
          <cell r="C45" t="str">
            <v>28</v>
          </cell>
          <cell r="D45" t="str">
            <v>846</v>
          </cell>
          <cell r="E45" t="str">
            <v>0901</v>
          </cell>
          <cell r="F45" t="str">
            <v>OPERACOES ESPECIAIS: CUMPRIMENTO DE SENTENCAS JUDICIAIS</v>
          </cell>
          <cell r="G45" t="str">
            <v>0005</v>
          </cell>
          <cell r="H45" t="str">
            <v>SENTENCAS JUDICIAIS TRANSITADAS EM JULGADO (PRECATORIOS)</v>
          </cell>
          <cell r="I45" t="str">
            <v>1</v>
          </cell>
          <cell r="J45" t="str">
            <v>0144</v>
          </cell>
          <cell r="K45" t="str">
            <v>TITULOS DE RESPONSABILID.DO TESOURO NACIONAL</v>
          </cell>
          <cell r="L45" t="str">
            <v>1</v>
          </cell>
          <cell r="M45">
            <v>150425.89000000001</v>
          </cell>
          <cell r="N45">
            <v>150426</v>
          </cell>
          <cell r="O45">
            <v>150425.89000000001</v>
          </cell>
          <cell r="P45">
            <v>150425.89000000001</v>
          </cell>
          <cell r="Q45">
            <v>150425.89000000001</v>
          </cell>
        </row>
        <row r="46">
          <cell r="A46" t="str">
            <v>55206</v>
          </cell>
          <cell r="B46" t="str">
            <v>FUNDACAO NACIONAL DE ARTES</v>
          </cell>
          <cell r="C46" t="str">
            <v>28</v>
          </cell>
          <cell r="D46" t="str">
            <v>846</v>
          </cell>
          <cell r="E46" t="str">
            <v>0901</v>
          </cell>
          <cell r="F46" t="str">
            <v>OPERACOES ESPECIAIS: CUMPRIMENTO DE SENTENCAS JUDICIAIS</v>
          </cell>
          <cell r="G46" t="str">
            <v>0005</v>
          </cell>
          <cell r="H46" t="str">
            <v>SENTENCAS JUDICIAIS TRANSITADAS EM JULGADO (PRECATORIOS)</v>
          </cell>
          <cell r="I46" t="str">
            <v>1</v>
          </cell>
          <cell r="J46" t="str">
            <v>0144</v>
          </cell>
          <cell r="K46" t="str">
            <v>TITULOS DE RESPONSABILID.DO TESOURO NACIONAL</v>
          </cell>
          <cell r="L46" t="str">
            <v>1</v>
          </cell>
          <cell r="M46">
            <v>64412.800000000003</v>
          </cell>
          <cell r="N46">
            <v>64413</v>
          </cell>
          <cell r="O46">
            <v>64412.800000000003</v>
          </cell>
          <cell r="P46">
            <v>64412.800000000003</v>
          </cell>
          <cell r="Q46">
            <v>64412.800000000003</v>
          </cell>
        </row>
        <row r="47">
          <cell r="A47" t="str">
            <v>55901</v>
          </cell>
          <cell r="B47" t="str">
            <v>FUNDO NACIONAL DE ASSISTENCIA SOCIAL</v>
          </cell>
          <cell r="C47" t="str">
            <v>28</v>
          </cell>
          <cell r="D47" t="str">
            <v>846</v>
          </cell>
          <cell r="E47" t="str">
            <v>0901</v>
          </cell>
          <cell r="F47" t="str">
            <v>OPERACOES ESPECIAIS: CUMPRIMENTO DE SENTENCAS JUDICIAIS</v>
          </cell>
          <cell r="G47" t="str">
            <v>0005</v>
          </cell>
          <cell r="H47" t="str">
            <v>SENTENCAS JUDICIAIS TRANSITADAS EM JULGADO (PRECATORIOS)</v>
          </cell>
          <cell r="I47" t="str">
            <v>2</v>
          </cell>
          <cell r="J47" t="str">
            <v>0151</v>
          </cell>
          <cell r="K47" t="str">
            <v>RECURSOS LIVRES DA SEGURIDADE SOCIAL</v>
          </cell>
          <cell r="L47" t="str">
            <v>3</v>
          </cell>
          <cell r="M47">
            <v>61941495.649999999</v>
          </cell>
          <cell r="N47">
            <v>61941496</v>
          </cell>
          <cell r="O47">
            <v>61941495.649999999</v>
          </cell>
          <cell r="P47">
            <v>61941495.649999999</v>
          </cell>
          <cell r="Q47">
            <v>61941495.649999999</v>
          </cell>
        </row>
        <row r="48">
          <cell r="A48" t="str">
            <v>55901</v>
          </cell>
          <cell r="B48" t="str">
            <v>FUNDO NACIONAL DE ASSISTENCIA SOCIAL</v>
          </cell>
          <cell r="C48" t="str">
            <v>28</v>
          </cell>
          <cell r="D48" t="str">
            <v>846</v>
          </cell>
          <cell r="E48" t="str">
            <v>0901</v>
          </cell>
          <cell r="F48" t="str">
            <v>OPERACOES ESPECIAIS: CUMPRIMENTO DE SENTENCAS JUDICIAIS</v>
          </cell>
          <cell r="G48" t="str">
            <v>0625</v>
          </cell>
          <cell r="H48" t="str">
            <v>SENTENCAS JUDICIAIS TRANSITADAS EM JULGADO DE PEQUENO VALOR</v>
          </cell>
          <cell r="I48" t="str">
            <v>2</v>
          </cell>
          <cell r="J48" t="str">
            <v>0151</v>
          </cell>
          <cell r="K48" t="str">
            <v>RECURSOS LIVRES DA SEGURIDADE SOCIAL</v>
          </cell>
          <cell r="L48" t="str">
            <v>3</v>
          </cell>
          <cell r="M48">
            <v>151774825.56</v>
          </cell>
          <cell r="N48">
            <v>0</v>
          </cell>
          <cell r="O48">
            <v>151662274.12</v>
          </cell>
          <cell r="P48">
            <v>151662274.12</v>
          </cell>
          <cell r="Q48">
            <v>151662274.12</v>
          </cell>
        </row>
        <row r="49">
          <cell r="A49" t="str">
            <v>71103</v>
          </cell>
          <cell r="B49" t="str">
            <v>ENCARGOS FINANC.DA UNIAO-SENTENCAS JUDICIAIS</v>
          </cell>
          <cell r="C49" t="str">
            <v>28</v>
          </cell>
          <cell r="D49" t="str">
            <v>846</v>
          </cell>
          <cell r="E49" t="str">
            <v>0901</v>
          </cell>
          <cell r="F49" t="str">
            <v>OPERACOES ESPECIAIS: CUMPRIMENTO DE SENTENCAS JUDICIAIS</v>
          </cell>
          <cell r="G49" t="str">
            <v>0005</v>
          </cell>
          <cell r="H49" t="str">
            <v>SENTENCAS JUDICIAIS TRANSITADAS EM JULGADO (PRECATORIOS)</v>
          </cell>
          <cell r="I49" t="str">
            <v>1</v>
          </cell>
          <cell r="J49" t="str">
            <v>0100</v>
          </cell>
          <cell r="K49" t="str">
            <v>RECURSOS PRIMARIOS DE LIVRE APLICACAO</v>
          </cell>
          <cell r="L49" t="str">
            <v>5</v>
          </cell>
          <cell r="M49">
            <v>62305452.100000001</v>
          </cell>
          <cell r="N49">
            <v>62305453</v>
          </cell>
          <cell r="O49">
            <v>58384155.969999999</v>
          </cell>
          <cell r="P49">
            <v>58384155.969999999</v>
          </cell>
          <cell r="Q49">
            <v>58384155.969999999</v>
          </cell>
        </row>
        <row r="50">
          <cell r="A50" t="str">
            <v>71103</v>
          </cell>
          <cell r="B50" t="str">
            <v>ENCARGOS FINANC.DA UNIAO-SENTENCAS JUDICIAIS</v>
          </cell>
          <cell r="C50" t="str">
            <v>28</v>
          </cell>
          <cell r="D50" t="str">
            <v>846</v>
          </cell>
          <cell r="E50" t="str">
            <v>0901</v>
          </cell>
          <cell r="F50" t="str">
            <v>OPERACOES ESPECIAIS: CUMPRIMENTO DE SENTENCAS JUDICIAIS</v>
          </cell>
          <cell r="G50" t="str">
            <v>0005</v>
          </cell>
          <cell r="H50" t="str">
            <v>SENTENCAS JUDICIAIS TRANSITADAS EM JULGADO (PRECATORIOS)</v>
          </cell>
          <cell r="I50" t="str">
            <v>1</v>
          </cell>
          <cell r="J50" t="str">
            <v>0100</v>
          </cell>
          <cell r="K50" t="str">
            <v>RECURSOS PRIMARIOS DE LIVRE APLICACAO</v>
          </cell>
          <cell r="L50" t="str">
            <v>3</v>
          </cell>
          <cell r="M50">
            <v>62070</v>
          </cell>
          <cell r="N50">
            <v>62070</v>
          </cell>
          <cell r="O50">
            <v>62069.37</v>
          </cell>
          <cell r="P50">
            <v>62069.37</v>
          </cell>
          <cell r="Q50">
            <v>62069.37</v>
          </cell>
        </row>
        <row r="51">
          <cell r="A51" t="str">
            <v>71103</v>
          </cell>
          <cell r="B51" t="str">
            <v>ENCARGOS FINANC.DA UNIAO-SENTENCAS JUDICIAIS</v>
          </cell>
          <cell r="C51" t="str">
            <v>28</v>
          </cell>
          <cell r="D51" t="str">
            <v>846</v>
          </cell>
          <cell r="E51" t="str">
            <v>0901</v>
          </cell>
          <cell r="F51" t="str">
            <v>OPERACOES ESPECIAIS: CUMPRIMENTO DE SENTENCAS JUDICIAIS</v>
          </cell>
          <cell r="G51" t="str">
            <v>0005</v>
          </cell>
          <cell r="H51" t="str">
            <v>SENTENCAS JUDICIAIS TRANSITADAS EM JULGADO (PRECATORIOS)</v>
          </cell>
          <cell r="I51" t="str">
            <v>1</v>
          </cell>
          <cell r="J51" t="str">
            <v>0144</v>
          </cell>
          <cell r="K51" t="str">
            <v>TITULOS DE RESPONSABILID.DO TESOURO NACIONAL</v>
          </cell>
          <cell r="L51" t="str">
            <v>3</v>
          </cell>
          <cell r="M51">
            <v>1356240157.9400001</v>
          </cell>
          <cell r="N51">
            <v>1356240158</v>
          </cell>
          <cell r="O51">
            <v>1356147676.48</v>
          </cell>
          <cell r="P51">
            <v>1356147676.48</v>
          </cell>
          <cell r="Q51">
            <v>1356147676.48</v>
          </cell>
        </row>
        <row r="52">
          <cell r="A52" t="str">
            <v>71103</v>
          </cell>
          <cell r="B52" t="str">
            <v>ENCARGOS FINANC.DA UNIAO-SENTENCAS JUDICIAIS</v>
          </cell>
          <cell r="C52" t="str">
            <v>28</v>
          </cell>
          <cell r="D52" t="str">
            <v>846</v>
          </cell>
          <cell r="E52" t="str">
            <v>0901</v>
          </cell>
          <cell r="F52" t="str">
            <v>OPERACOES ESPECIAIS: CUMPRIMENTO DE SENTENCAS JUDICIAIS</v>
          </cell>
          <cell r="G52" t="str">
            <v>0005</v>
          </cell>
          <cell r="H52" t="str">
            <v>SENTENCAS JUDICIAIS TRANSITADAS EM JULGADO (PRECATORIOS)</v>
          </cell>
          <cell r="I52" t="str">
            <v>1</v>
          </cell>
          <cell r="J52" t="str">
            <v>0144</v>
          </cell>
          <cell r="K52" t="str">
            <v>TITULOS DE RESPONSABILID.DO TESOURO NACIONAL</v>
          </cell>
          <cell r="L52" t="str">
            <v>1</v>
          </cell>
          <cell r="M52">
            <v>131433630.81</v>
          </cell>
          <cell r="N52">
            <v>131433631</v>
          </cell>
          <cell r="O52">
            <v>131433630.81</v>
          </cell>
          <cell r="P52">
            <v>131433630.81</v>
          </cell>
          <cell r="Q52">
            <v>131433630.81</v>
          </cell>
        </row>
        <row r="53">
          <cell r="A53" t="str">
            <v>71103</v>
          </cell>
          <cell r="B53" t="str">
            <v>ENCARGOS FINANC.DA UNIAO-SENTENCAS JUDICIAIS</v>
          </cell>
          <cell r="C53" t="str">
            <v>28</v>
          </cell>
          <cell r="D53" t="str">
            <v>846</v>
          </cell>
          <cell r="E53" t="str">
            <v>0901</v>
          </cell>
          <cell r="F53" t="str">
            <v>OPERACOES ESPECIAIS: CUMPRIMENTO DE SENTENCAS JUDICIAIS</v>
          </cell>
          <cell r="G53" t="str">
            <v>00G5</v>
          </cell>
          <cell r="H53" t="str">
            <v>CONTRIBUICAO DA UNIAO, DE SUAS AUTARQUIAS E FUNDACOES PARA O</v>
          </cell>
          <cell r="I53" t="str">
            <v>1</v>
          </cell>
          <cell r="J53" t="str">
            <v>0100</v>
          </cell>
          <cell r="K53" t="str">
            <v>RECURSOS PRIMARIOS DE LIVRE APLICACAO</v>
          </cell>
          <cell r="L53" t="str">
            <v>1</v>
          </cell>
          <cell r="M53">
            <v>6524083.6399999997</v>
          </cell>
          <cell r="N53">
            <v>0</v>
          </cell>
          <cell r="O53">
            <v>6524076.5</v>
          </cell>
          <cell r="P53">
            <v>6524076.5</v>
          </cell>
          <cell r="Q53">
            <v>6524076.5</v>
          </cell>
        </row>
        <row r="54">
          <cell r="A54" t="str">
            <v>71103</v>
          </cell>
          <cell r="B54" t="str">
            <v>ENCARGOS FINANC.DA UNIAO-SENTENCAS JUDICIAIS</v>
          </cell>
          <cell r="C54" t="str">
            <v>28</v>
          </cell>
          <cell r="D54" t="str">
            <v>846</v>
          </cell>
          <cell r="E54" t="str">
            <v>0901</v>
          </cell>
          <cell r="F54" t="str">
            <v>OPERACOES ESPECIAIS: CUMPRIMENTO DE SENTENCAS JUDICIAIS</v>
          </cell>
          <cell r="G54" t="str">
            <v>0625</v>
          </cell>
          <cell r="H54" t="str">
            <v>SENTENCAS JUDICIAIS TRANSITADAS EM JULGADO DE PEQUENO VALOR</v>
          </cell>
          <cell r="I54" t="str">
            <v>1</v>
          </cell>
          <cell r="J54" t="str">
            <v>0100</v>
          </cell>
          <cell r="K54" t="str">
            <v>RECURSOS PRIMARIOS DE LIVRE APLICACAO</v>
          </cell>
          <cell r="L54" t="str">
            <v>5</v>
          </cell>
          <cell r="M54">
            <v>190994</v>
          </cell>
          <cell r="N54">
            <v>0</v>
          </cell>
          <cell r="O54">
            <v>190993.69</v>
          </cell>
          <cell r="P54">
            <v>190993.69</v>
          </cell>
          <cell r="Q54">
            <v>190993.69</v>
          </cell>
        </row>
        <row r="55">
          <cell r="A55" t="str">
            <v>71103</v>
          </cell>
          <cell r="B55" t="str">
            <v>ENCARGOS FINANC.DA UNIAO-SENTENCAS JUDICIAIS</v>
          </cell>
          <cell r="C55" t="str">
            <v>28</v>
          </cell>
          <cell r="D55" t="str">
            <v>846</v>
          </cell>
          <cell r="E55" t="str">
            <v>0901</v>
          </cell>
          <cell r="F55" t="str">
            <v>OPERACOES ESPECIAIS: CUMPRIMENTO DE SENTENCAS JUDICIAIS</v>
          </cell>
          <cell r="G55" t="str">
            <v>0625</v>
          </cell>
          <cell r="H55" t="str">
            <v>SENTENCAS JUDICIAIS TRANSITADAS EM JULGADO DE PEQUENO VALOR</v>
          </cell>
          <cell r="I55" t="str">
            <v>1</v>
          </cell>
          <cell r="J55" t="str">
            <v>0100</v>
          </cell>
          <cell r="K55" t="str">
            <v>RECURSOS PRIMARIOS DE LIVRE APLICACAO</v>
          </cell>
          <cell r="L55" t="str">
            <v>3</v>
          </cell>
          <cell r="M55">
            <v>208314894.30000001</v>
          </cell>
          <cell r="N55">
            <v>0</v>
          </cell>
          <cell r="O55">
            <v>208176526.15000001</v>
          </cell>
          <cell r="P55">
            <v>208176526.15000001</v>
          </cell>
          <cell r="Q55">
            <v>208176526.15000001</v>
          </cell>
        </row>
        <row r="56">
          <cell r="A56" t="str">
            <v>71103</v>
          </cell>
          <cell r="B56" t="str">
            <v>ENCARGOS FINANC.DA UNIAO-SENTENCAS JUDICIAIS</v>
          </cell>
          <cell r="C56" t="str">
            <v>28</v>
          </cell>
          <cell r="D56" t="str">
            <v>846</v>
          </cell>
          <cell r="E56" t="str">
            <v>0901</v>
          </cell>
          <cell r="F56" t="str">
            <v>OPERACOES ESPECIAIS: CUMPRIMENTO DE SENTENCAS JUDICIAIS</v>
          </cell>
          <cell r="G56" t="str">
            <v>0625</v>
          </cell>
          <cell r="H56" t="str">
            <v>SENTENCAS JUDICIAIS TRANSITADAS EM JULGADO DE PEQUENO VALOR</v>
          </cell>
          <cell r="I56" t="str">
            <v>1</v>
          </cell>
          <cell r="J56" t="str">
            <v>0100</v>
          </cell>
          <cell r="K56" t="str">
            <v>RECURSOS PRIMARIOS DE LIVRE APLICACAO</v>
          </cell>
          <cell r="L56" t="str">
            <v>1</v>
          </cell>
          <cell r="M56">
            <v>33900518</v>
          </cell>
          <cell r="N56">
            <v>0</v>
          </cell>
          <cell r="O56">
            <v>33900516.07</v>
          </cell>
          <cell r="P56">
            <v>33900516.07</v>
          </cell>
          <cell r="Q56">
            <v>33900516.07</v>
          </cell>
        </row>
        <row r="57">
          <cell r="A57" t="str">
            <v>71103</v>
          </cell>
          <cell r="B57" t="str">
            <v>ENCARGOS FINANC.DA UNIAO-SENTENCAS JUDICIAIS</v>
          </cell>
          <cell r="C57" t="str">
            <v>28</v>
          </cell>
          <cell r="D57" t="str">
            <v>846</v>
          </cell>
          <cell r="E57" t="str">
            <v>0901</v>
          </cell>
          <cell r="F57" t="str">
            <v>OPERACOES ESPECIAIS: CUMPRIMENTO DE SENTENCAS JUDICIAIS</v>
          </cell>
          <cell r="G57" t="str">
            <v>0625</v>
          </cell>
          <cell r="H57" t="str">
            <v>SENTENCAS JUDICIAIS TRANSITADAS EM JULGADO DE PEQUENO VALOR</v>
          </cell>
          <cell r="I57" t="str">
            <v>1</v>
          </cell>
          <cell r="J57" t="str">
            <v>0144</v>
          </cell>
          <cell r="K57" t="str">
            <v>TITULOS DE RESPONSABILID.DO TESOURO NACIONAL</v>
          </cell>
          <cell r="L57" t="str">
            <v>3</v>
          </cell>
          <cell r="M57">
            <v>185270358.24000001</v>
          </cell>
          <cell r="N57">
            <v>0</v>
          </cell>
          <cell r="O57">
            <v>185149944.12</v>
          </cell>
          <cell r="P57">
            <v>185149944.12</v>
          </cell>
          <cell r="Q57">
            <v>185149944.12</v>
          </cell>
        </row>
        <row r="58">
          <cell r="A58" t="str">
            <v>71103</v>
          </cell>
          <cell r="B58" t="str">
            <v>ENCARGOS FINANC.DA UNIAO-SENTENCAS JUDICIAIS</v>
          </cell>
          <cell r="C58" t="str">
            <v>28</v>
          </cell>
          <cell r="D58" t="str">
            <v>846</v>
          </cell>
          <cell r="E58" t="str">
            <v>0901</v>
          </cell>
          <cell r="F58" t="str">
            <v>OPERACOES ESPECIAIS: CUMPRIMENTO DE SENTENCAS JUDICIAIS</v>
          </cell>
          <cell r="G58" t="str">
            <v>0625</v>
          </cell>
          <cell r="H58" t="str">
            <v>SENTENCAS JUDICIAIS TRANSITADAS EM JULGADO DE PEQUENO VALOR</v>
          </cell>
          <cell r="I58" t="str">
            <v>1</v>
          </cell>
          <cell r="J58" t="str">
            <v>0144</v>
          </cell>
          <cell r="K58" t="str">
            <v>TITULOS DE RESPONSABILID.DO TESOURO NACIONAL</v>
          </cell>
          <cell r="L58" t="str">
            <v>1</v>
          </cell>
          <cell r="M58">
            <v>7069539.6200000001</v>
          </cell>
          <cell r="N58">
            <v>0</v>
          </cell>
          <cell r="O58">
            <v>7060255.6500000004</v>
          </cell>
          <cell r="P58">
            <v>7060255.6500000004</v>
          </cell>
          <cell r="Q58">
            <v>7060255.6500000004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61"/>
  <sheetViews>
    <sheetView showGridLines="0" tabSelected="1" view="pageBreakPreview" zoomScale="70" zoomScaleNormal="70" zoomScaleSheetLayoutView="70" workbookViewId="0"/>
  </sheetViews>
  <sheetFormatPr defaultRowHeight="25.5" customHeight="1"/>
  <cols>
    <col min="1" max="1" width="16.140625" customWidth="1"/>
    <col min="2" max="2" width="48" customWidth="1"/>
    <col min="3" max="3" width="11.85546875" customWidth="1"/>
    <col min="4" max="4" width="18.85546875" customWidth="1"/>
    <col min="5" max="5" width="56.42578125" customWidth="1"/>
    <col min="6" max="6" width="63.42578125" customWidth="1"/>
    <col min="7" max="7" width="7.85546875" customWidth="1"/>
    <col min="9" max="9" width="27.140625" customWidth="1"/>
    <col min="10" max="10" width="5.85546875" customWidth="1"/>
    <col min="12" max="12" width="14" customWidth="1"/>
    <col min="13" max="14" width="14.140625" customWidth="1"/>
    <col min="15" max="15" width="16.5703125" customWidth="1"/>
    <col min="16" max="17" width="18" customWidth="1"/>
    <col min="18" max="18" width="31" customWidth="1"/>
    <col min="19" max="19" width="31.85546875" customWidth="1"/>
    <col min="20" max="20" width="12.85546875" customWidth="1"/>
    <col min="21" max="21" width="23.7109375" customWidth="1"/>
    <col min="22" max="22" width="15.42578125" bestFit="1" customWidth="1"/>
    <col min="23" max="23" width="24.7109375" customWidth="1"/>
  </cols>
  <sheetData>
    <row r="1" spans="1:24" ht="12.75">
      <c r="A1" s="1" t="s">
        <v>0</v>
      </c>
      <c r="B1" s="1"/>
      <c r="C1" s="1"/>
      <c r="D1" s="1"/>
      <c r="E1" s="2"/>
      <c r="F1" s="2"/>
      <c r="G1" s="2"/>
      <c r="H1" s="3"/>
      <c r="I1" s="3"/>
      <c r="J1" s="3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2"/>
      <c r="W1" s="4"/>
      <c r="X1" s="2"/>
    </row>
    <row r="2" spans="1:24" ht="12.75">
      <c r="A2" s="1" t="s">
        <v>1</v>
      </c>
      <c r="B2" s="1" t="s">
        <v>2</v>
      </c>
      <c r="C2" s="1"/>
      <c r="D2" s="1"/>
      <c r="E2" s="2"/>
      <c r="F2" s="2"/>
      <c r="G2" s="2"/>
      <c r="H2" s="3"/>
      <c r="I2" s="3"/>
      <c r="J2" s="3"/>
      <c r="K2" s="2"/>
      <c r="L2" s="2"/>
      <c r="M2" s="2"/>
      <c r="N2" s="2"/>
      <c r="O2" s="2"/>
      <c r="P2" s="2"/>
      <c r="Q2" s="2"/>
      <c r="R2" s="2"/>
      <c r="S2" s="2"/>
      <c r="T2" s="2"/>
      <c r="U2" s="4"/>
      <c r="V2" s="2"/>
      <c r="W2" s="4"/>
      <c r="X2" s="2"/>
    </row>
    <row r="3" spans="1:24" ht="12.75">
      <c r="A3" s="1" t="s">
        <v>3</v>
      </c>
      <c r="B3" s="5" t="s">
        <v>4</v>
      </c>
      <c r="C3" s="5"/>
      <c r="D3" s="5"/>
      <c r="E3" s="2"/>
      <c r="F3" s="2"/>
      <c r="G3" s="2"/>
      <c r="H3" s="3"/>
      <c r="I3" s="3"/>
      <c r="J3" s="3"/>
      <c r="K3" s="2"/>
      <c r="L3" s="2"/>
      <c r="M3" s="2"/>
      <c r="N3" s="2"/>
      <c r="O3" s="2"/>
      <c r="P3" s="2"/>
      <c r="Q3" s="2"/>
      <c r="R3" s="2"/>
      <c r="S3" s="2"/>
      <c r="T3" s="2"/>
      <c r="U3" s="4"/>
      <c r="V3" s="2"/>
      <c r="W3" s="4"/>
      <c r="X3" s="2"/>
    </row>
    <row r="4" spans="1:24" ht="12.75">
      <c r="A4" s="6" t="s">
        <v>5</v>
      </c>
      <c r="B4" s="7">
        <v>44105</v>
      </c>
      <c r="C4" s="8"/>
      <c r="D4" s="6"/>
      <c r="E4" s="2"/>
      <c r="F4" s="2"/>
      <c r="G4" s="2"/>
      <c r="H4" s="3"/>
      <c r="I4" s="3"/>
      <c r="J4" s="3"/>
      <c r="K4" s="2"/>
      <c r="L4" s="2"/>
      <c r="M4" s="2"/>
      <c r="N4" s="2"/>
      <c r="O4" s="2"/>
      <c r="P4" s="2"/>
      <c r="Q4" s="2"/>
      <c r="R4" s="2"/>
      <c r="S4" s="2"/>
      <c r="T4" s="2"/>
      <c r="U4" s="4"/>
      <c r="V4" s="2"/>
      <c r="W4" s="4"/>
      <c r="X4" s="2"/>
    </row>
    <row r="5" spans="1:24" ht="12.75">
      <c r="A5" s="9" t="s">
        <v>6</v>
      </c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r="6" spans="1:24" ht="13.5" thickBot="1">
      <c r="A6" s="2"/>
      <c r="B6" s="2"/>
      <c r="C6" s="2"/>
      <c r="D6" s="2"/>
      <c r="E6" s="2"/>
      <c r="F6" s="2"/>
      <c r="G6" s="2"/>
      <c r="H6" s="3"/>
      <c r="I6" s="3"/>
      <c r="J6" s="3"/>
      <c r="K6" s="2"/>
      <c r="L6" s="2"/>
      <c r="M6" s="2"/>
      <c r="N6" s="2"/>
      <c r="O6" s="2"/>
      <c r="P6" s="2"/>
      <c r="Q6" s="2"/>
      <c r="R6" s="2"/>
      <c r="S6" s="2"/>
      <c r="T6" s="2"/>
      <c r="U6" s="4"/>
      <c r="V6" s="2"/>
      <c r="W6" s="4"/>
      <c r="X6" s="2"/>
    </row>
    <row r="7" spans="1:24" ht="28.5" customHeight="1" thickBot="1">
      <c r="A7" s="10" t="s">
        <v>7</v>
      </c>
      <c r="B7" s="11"/>
      <c r="C7" s="11"/>
      <c r="D7" s="11"/>
      <c r="E7" s="11"/>
      <c r="F7" s="11"/>
      <c r="G7" s="11"/>
      <c r="H7" s="11"/>
      <c r="I7" s="11"/>
      <c r="J7" s="12"/>
      <c r="K7" s="13" t="s">
        <v>8</v>
      </c>
      <c r="L7" s="14" t="s">
        <v>9</v>
      </c>
      <c r="M7" s="15"/>
      <c r="N7" s="13" t="s">
        <v>10</v>
      </c>
      <c r="O7" s="13" t="s">
        <v>11</v>
      </c>
      <c r="P7" s="10" t="s">
        <v>12</v>
      </c>
      <c r="Q7" s="12"/>
      <c r="R7" s="13" t="s">
        <v>13</v>
      </c>
      <c r="S7" s="10" t="s">
        <v>14</v>
      </c>
      <c r="T7" s="11"/>
      <c r="U7" s="11"/>
      <c r="V7" s="11"/>
      <c r="W7" s="11"/>
      <c r="X7" s="12"/>
    </row>
    <row r="8" spans="1:24" ht="28.5" customHeight="1">
      <c r="A8" s="16" t="s">
        <v>15</v>
      </c>
      <c r="B8" s="17"/>
      <c r="C8" s="18" t="s">
        <v>16</v>
      </c>
      <c r="D8" s="50" t="s">
        <v>17</v>
      </c>
      <c r="E8" s="16" t="s">
        <v>18</v>
      </c>
      <c r="F8" s="17"/>
      <c r="G8" s="50" t="s">
        <v>19</v>
      </c>
      <c r="H8" s="51" t="s">
        <v>20</v>
      </c>
      <c r="I8" s="52"/>
      <c r="J8" s="18" t="s">
        <v>21</v>
      </c>
      <c r="K8" s="19"/>
      <c r="L8" s="20" t="s">
        <v>22</v>
      </c>
      <c r="M8" s="20" t="s">
        <v>23</v>
      </c>
      <c r="N8" s="19"/>
      <c r="O8" s="19"/>
      <c r="P8" s="21" t="s">
        <v>24</v>
      </c>
      <c r="Q8" s="21" t="s">
        <v>25</v>
      </c>
      <c r="R8" s="19"/>
      <c r="S8" s="22" t="s">
        <v>26</v>
      </c>
      <c r="T8" s="23" t="s">
        <v>27</v>
      </c>
      <c r="U8" s="22" t="s">
        <v>28</v>
      </c>
      <c r="V8" s="24" t="s">
        <v>27</v>
      </c>
      <c r="W8" s="25" t="s">
        <v>29</v>
      </c>
      <c r="X8" s="24" t="s">
        <v>27</v>
      </c>
    </row>
    <row r="9" spans="1:24" ht="28.5" customHeight="1" thickBot="1">
      <c r="A9" s="26" t="s">
        <v>30</v>
      </c>
      <c r="B9" s="26" t="s">
        <v>31</v>
      </c>
      <c r="C9" s="27"/>
      <c r="D9" s="27"/>
      <c r="E9" s="28" t="s">
        <v>32</v>
      </c>
      <c r="F9" s="28" t="s">
        <v>33</v>
      </c>
      <c r="G9" s="27"/>
      <c r="H9" s="28" t="s">
        <v>30</v>
      </c>
      <c r="I9" s="28" t="s">
        <v>31</v>
      </c>
      <c r="J9" s="27"/>
      <c r="K9" s="26" t="s">
        <v>34</v>
      </c>
      <c r="L9" s="28" t="s">
        <v>35</v>
      </c>
      <c r="M9" s="28" t="s">
        <v>36</v>
      </c>
      <c r="N9" s="28" t="s">
        <v>37</v>
      </c>
      <c r="O9" s="28" t="s">
        <v>38</v>
      </c>
      <c r="P9" s="28" t="s">
        <v>39</v>
      </c>
      <c r="Q9" s="28" t="s">
        <v>40</v>
      </c>
      <c r="R9" s="26" t="s">
        <v>41</v>
      </c>
      <c r="S9" s="29" t="s">
        <v>42</v>
      </c>
      <c r="T9" s="30" t="s">
        <v>43</v>
      </c>
      <c r="U9" s="29" t="s">
        <v>44</v>
      </c>
      <c r="V9" s="30" t="s">
        <v>45</v>
      </c>
      <c r="W9" s="31" t="s">
        <v>46</v>
      </c>
      <c r="X9" s="30" t="s">
        <v>47</v>
      </c>
    </row>
    <row r="10" spans="1:24" ht="28.5" customHeight="1">
      <c r="A10" s="32" t="str">
        <f>'[1]Access-Out'!A10</f>
        <v>22201</v>
      </c>
      <c r="B10" s="33" t="str">
        <f>'[1]Access-Out'!B10</f>
        <v>INST. NACIONAL DE COLONIZ. E REFORMA AGRARIA</v>
      </c>
      <c r="C10" s="34" t="str">
        <f>CONCATENATE('[1]Access-Out'!C10,".",'[1]Access-Out'!D10)</f>
        <v>28.846</v>
      </c>
      <c r="D10" s="47" t="str">
        <f>CONCATENATE('[1]Access-Out'!E10,".",'[1]Access-Out'!G10)</f>
        <v>0901.0005</v>
      </c>
      <c r="E10" s="48" t="str">
        <f>'[1]Access-Out'!F10</f>
        <v>OPERACOES ESPECIAIS: CUMPRIMENTO DE SENTENCAS JUDICIAIS</v>
      </c>
      <c r="F10" s="49" t="str">
        <f>'[1]Access-Out'!H10</f>
        <v>SENTENCAS JUDICIAIS TRANSITADAS EM JULGADO (PRECATORIOS)</v>
      </c>
      <c r="G10" s="47" t="str">
        <f>'[1]Access-Out'!I10</f>
        <v>1</v>
      </c>
      <c r="H10" s="47" t="str">
        <f>'[1]Access-Out'!J10</f>
        <v>0100</v>
      </c>
      <c r="I10" s="48" t="str">
        <f>'[1]Access-Out'!K10</f>
        <v>RECURSOS PRIMARIOS DE LIVRE APLICACAO</v>
      </c>
      <c r="J10" s="34" t="str">
        <f>'[1]Access-Out'!L10</f>
        <v>5</v>
      </c>
      <c r="K10" s="35"/>
      <c r="L10" s="35"/>
      <c r="M10" s="35"/>
      <c r="N10" s="36">
        <f t="shared" ref="N10:N33" si="0">K10+L10-M10</f>
        <v>0</v>
      </c>
      <c r="O10" s="35"/>
      <c r="P10" s="37">
        <f>IF('[1]Access-Out'!N10=0,'[1]Access-Out'!M10,0)</f>
        <v>0</v>
      </c>
      <c r="Q10" s="37">
        <f>IF('[1]Access-Out'!N10&gt;0,'[1]Access-Out'!N10,0)</f>
        <v>207338905</v>
      </c>
      <c r="R10" s="37">
        <f t="shared" ref="R10:R33" si="1">N10-O10+P10+Q10</f>
        <v>207338905</v>
      </c>
      <c r="S10" s="37">
        <f>'[1]Access-Out'!O10</f>
        <v>207338904.13</v>
      </c>
      <c r="T10" s="38">
        <f t="shared" ref="T10:T33" si="2">IF(R10&gt;0,S10/R10,0)</f>
        <v>0.99999999580397125</v>
      </c>
      <c r="U10" s="37">
        <f>'[1]Access-Out'!P10</f>
        <v>207338904.13</v>
      </c>
      <c r="V10" s="38">
        <f t="shared" ref="V10:V33" si="3">IF(R10&gt;0,U10/R10,0)</f>
        <v>0.99999999580397125</v>
      </c>
      <c r="W10" s="37">
        <f>'[1]Access-Out'!Q10</f>
        <v>207338904.13</v>
      </c>
      <c r="X10" s="38">
        <f t="shared" ref="X10:X33" si="4">IF(R10&gt;0,W10/R10,0)</f>
        <v>0.99999999580397125</v>
      </c>
    </row>
    <row r="11" spans="1:24" ht="28.5" customHeight="1">
      <c r="A11" s="32" t="str">
        <f>'[1]Access-Out'!A11</f>
        <v>22201</v>
      </c>
      <c r="B11" s="33" t="str">
        <f>'[1]Access-Out'!B11</f>
        <v>INST. NACIONAL DE COLONIZ. E REFORMA AGRARIA</v>
      </c>
      <c r="C11" s="34" t="str">
        <f>CONCATENATE('[1]Access-Out'!C11,".",'[1]Access-Out'!D11)</f>
        <v>28.846</v>
      </c>
      <c r="D11" s="34" t="str">
        <f>CONCATENATE('[1]Access-Out'!E11,".",'[1]Access-Out'!G11)</f>
        <v>0901.0005</v>
      </c>
      <c r="E11" s="33" t="str">
        <f>'[1]Access-Out'!F11</f>
        <v>OPERACOES ESPECIAIS: CUMPRIMENTO DE SENTENCAS JUDICIAIS</v>
      </c>
      <c r="F11" s="33" t="str">
        <f>'[1]Access-Out'!H11</f>
        <v>SENTENCAS JUDICIAIS TRANSITADAS EM JULGADO (PRECATORIOS)</v>
      </c>
      <c r="G11" s="34" t="str">
        <f>'[1]Access-Out'!I11</f>
        <v>1</v>
      </c>
      <c r="H11" s="34" t="str">
        <f>'[1]Access-Out'!J11</f>
        <v>0144</v>
      </c>
      <c r="I11" s="33" t="str">
        <f>'[1]Access-Out'!K11</f>
        <v>TITULOS DE RESPONSABILID.DO TESOURO NACIONAL</v>
      </c>
      <c r="J11" s="34" t="str">
        <f>'[1]Access-Out'!L11</f>
        <v>3</v>
      </c>
      <c r="K11" s="37"/>
      <c r="L11" s="37"/>
      <c r="M11" s="37"/>
      <c r="N11" s="35">
        <f t="shared" si="0"/>
        <v>0</v>
      </c>
      <c r="O11" s="37"/>
      <c r="P11" s="37">
        <f>IF('[1]Access-Out'!N11=0,'[1]Access-Out'!M11,0)</f>
        <v>0</v>
      </c>
      <c r="Q11" s="37">
        <f>IF('[1]Access-Out'!N11&gt;0,'[1]Access-Out'!N11,0)</f>
        <v>17152155</v>
      </c>
      <c r="R11" s="37">
        <f t="shared" si="1"/>
        <v>17152155</v>
      </c>
      <c r="S11" s="37">
        <f>'[1]Access-Out'!O11</f>
        <v>17152154.100000001</v>
      </c>
      <c r="T11" s="38">
        <f t="shared" si="2"/>
        <v>0.99999994752845933</v>
      </c>
      <c r="U11" s="37">
        <f>'[1]Access-Out'!P11</f>
        <v>17152154.100000001</v>
      </c>
      <c r="V11" s="38">
        <f t="shared" si="3"/>
        <v>0.99999994752845933</v>
      </c>
      <c r="W11" s="37">
        <f>'[1]Access-Out'!Q11</f>
        <v>17152154.100000001</v>
      </c>
      <c r="X11" s="38">
        <f t="shared" si="4"/>
        <v>0.99999994752845933</v>
      </c>
    </row>
    <row r="12" spans="1:24" ht="28.5" customHeight="1">
      <c r="A12" s="32" t="str">
        <f>'[1]Access-Out'!A12</f>
        <v>22201</v>
      </c>
      <c r="B12" s="33" t="str">
        <f>'[1]Access-Out'!B12</f>
        <v>INST. NACIONAL DE COLONIZ. E REFORMA AGRARIA</v>
      </c>
      <c r="C12" s="34" t="str">
        <f>CONCATENATE('[1]Access-Out'!C12,".",'[1]Access-Out'!D12)</f>
        <v>28.846</v>
      </c>
      <c r="D12" s="34" t="str">
        <f>CONCATENATE('[1]Access-Out'!E12,".",'[1]Access-Out'!G12)</f>
        <v>0901.0005</v>
      </c>
      <c r="E12" s="33" t="str">
        <f>'[1]Access-Out'!F12</f>
        <v>OPERACOES ESPECIAIS: CUMPRIMENTO DE SENTENCAS JUDICIAIS</v>
      </c>
      <c r="F12" s="33" t="str">
        <f>'[1]Access-Out'!H12</f>
        <v>SENTENCAS JUDICIAIS TRANSITADAS EM JULGADO (PRECATORIOS)</v>
      </c>
      <c r="G12" s="34" t="str">
        <f>'[1]Access-Out'!I12</f>
        <v>1</v>
      </c>
      <c r="H12" s="34" t="str">
        <f>'[1]Access-Out'!J12</f>
        <v>0144</v>
      </c>
      <c r="I12" s="33" t="str">
        <f>'[1]Access-Out'!K12</f>
        <v>TITULOS DE RESPONSABILID.DO TESOURO NACIONAL</v>
      </c>
      <c r="J12" s="34" t="str">
        <f>'[1]Access-Out'!L12</f>
        <v>1</v>
      </c>
      <c r="K12" s="37"/>
      <c r="L12" s="37"/>
      <c r="M12" s="37"/>
      <c r="N12" s="35">
        <f t="shared" si="0"/>
        <v>0</v>
      </c>
      <c r="O12" s="37"/>
      <c r="P12" s="37">
        <f>IF('[1]Access-Out'!N12=0,'[1]Access-Out'!M12,0)</f>
        <v>0</v>
      </c>
      <c r="Q12" s="37">
        <f>IF('[1]Access-Out'!N12&gt;0,'[1]Access-Out'!N12,0)</f>
        <v>568292</v>
      </c>
      <c r="R12" s="37">
        <f t="shared" si="1"/>
        <v>568292</v>
      </c>
      <c r="S12" s="37">
        <f>'[1]Access-Out'!O12</f>
        <v>568291.22</v>
      </c>
      <c r="T12" s="38">
        <f t="shared" si="2"/>
        <v>0.99999862746616175</v>
      </c>
      <c r="U12" s="37">
        <f>'[1]Access-Out'!P12</f>
        <v>568291.22</v>
      </c>
      <c r="V12" s="38">
        <f t="shared" si="3"/>
        <v>0.99999862746616175</v>
      </c>
      <c r="W12" s="37">
        <f>'[1]Access-Out'!Q12</f>
        <v>568291.22</v>
      </c>
      <c r="X12" s="38">
        <f t="shared" si="4"/>
        <v>0.99999862746616175</v>
      </c>
    </row>
    <row r="13" spans="1:24" ht="28.5" customHeight="1">
      <c r="A13" s="32" t="str">
        <f>'[1]Access-Out'!A13</f>
        <v>24204</v>
      </c>
      <c r="B13" s="33" t="str">
        <f>'[1]Access-Out'!B13</f>
        <v>COMISSAO NACIONAL DE ENERGIA NUCLEAR - CNEN</v>
      </c>
      <c r="C13" s="34" t="str">
        <f>CONCATENATE('[1]Access-Out'!C13,".",'[1]Access-Out'!D13)</f>
        <v>28.846</v>
      </c>
      <c r="D13" s="34" t="str">
        <f>CONCATENATE('[1]Access-Out'!E13,".",'[1]Access-Out'!G13)</f>
        <v>0901.0005</v>
      </c>
      <c r="E13" s="33" t="str">
        <f>'[1]Access-Out'!F13</f>
        <v>OPERACOES ESPECIAIS: CUMPRIMENTO DE SENTENCAS JUDICIAIS</v>
      </c>
      <c r="F13" s="33" t="str">
        <f>'[1]Access-Out'!H13</f>
        <v>SENTENCAS JUDICIAIS TRANSITADAS EM JULGADO (PRECATORIOS)</v>
      </c>
      <c r="G13" s="34" t="str">
        <f>'[1]Access-Out'!I13</f>
        <v>1</v>
      </c>
      <c r="H13" s="34" t="str">
        <f>'[1]Access-Out'!J13</f>
        <v>0144</v>
      </c>
      <c r="I13" s="33" t="str">
        <f>'[1]Access-Out'!K13</f>
        <v>TITULOS DE RESPONSABILID.DO TESOURO NACIONAL</v>
      </c>
      <c r="J13" s="34" t="str">
        <f>'[1]Access-Out'!L13</f>
        <v>1</v>
      </c>
      <c r="K13" s="37"/>
      <c r="L13" s="37"/>
      <c r="M13" s="37"/>
      <c r="N13" s="35">
        <f t="shared" si="0"/>
        <v>0</v>
      </c>
      <c r="O13" s="37"/>
      <c r="P13" s="37">
        <f>IF('[1]Access-Out'!N13=0,'[1]Access-Out'!M13,0)</f>
        <v>0</v>
      </c>
      <c r="Q13" s="37">
        <f>IF('[1]Access-Out'!N13&gt;0,'[1]Access-Out'!N13,0)</f>
        <v>2608439</v>
      </c>
      <c r="R13" s="37">
        <f t="shared" si="1"/>
        <v>2608439</v>
      </c>
      <c r="S13" s="37">
        <f>'[1]Access-Out'!O13</f>
        <v>2608438.39</v>
      </c>
      <c r="T13" s="38">
        <f t="shared" si="2"/>
        <v>0.99999976614365915</v>
      </c>
      <c r="U13" s="37">
        <f>'[1]Access-Out'!P13</f>
        <v>2608438.39</v>
      </c>
      <c r="V13" s="38">
        <f t="shared" si="3"/>
        <v>0.99999976614365915</v>
      </c>
      <c r="W13" s="37">
        <f>'[1]Access-Out'!Q13</f>
        <v>2608438.39</v>
      </c>
      <c r="X13" s="38">
        <f t="shared" si="4"/>
        <v>0.99999976614365915</v>
      </c>
    </row>
    <row r="14" spans="1:24" ht="28.5" customHeight="1">
      <c r="A14" s="32" t="str">
        <f>'[1]Access-Out'!A14</f>
        <v>25201</v>
      </c>
      <c r="B14" s="33" t="str">
        <f>'[1]Access-Out'!B14</f>
        <v>BANCO CENTRAL DO BRASIL</v>
      </c>
      <c r="C14" s="34" t="str">
        <f>CONCATENATE('[1]Access-Out'!C14,".",'[1]Access-Out'!D14)</f>
        <v>28.846</v>
      </c>
      <c r="D14" s="34" t="str">
        <f>CONCATENATE('[1]Access-Out'!E14,".",'[1]Access-Out'!G14)</f>
        <v>0901.0005</v>
      </c>
      <c r="E14" s="33" t="str">
        <f>'[1]Access-Out'!F14</f>
        <v>OPERACOES ESPECIAIS: CUMPRIMENTO DE SENTENCAS JUDICIAIS</v>
      </c>
      <c r="F14" s="33" t="str">
        <f>'[1]Access-Out'!H14</f>
        <v>SENTENCAS JUDICIAIS TRANSITADAS EM JULGADO (PRECATORIOS)</v>
      </c>
      <c r="G14" s="34" t="str">
        <f>'[1]Access-Out'!I14</f>
        <v>1</v>
      </c>
      <c r="H14" s="34" t="str">
        <f>'[1]Access-Out'!J14</f>
        <v>0144</v>
      </c>
      <c r="I14" s="33" t="str">
        <f>'[1]Access-Out'!K14</f>
        <v>TITULOS DE RESPONSABILID.DO TESOURO NACIONAL</v>
      </c>
      <c r="J14" s="34" t="str">
        <f>'[1]Access-Out'!L14</f>
        <v>3</v>
      </c>
      <c r="K14" s="35"/>
      <c r="L14" s="35"/>
      <c r="M14" s="35"/>
      <c r="N14" s="35">
        <f t="shared" si="0"/>
        <v>0</v>
      </c>
      <c r="O14" s="35"/>
      <c r="P14" s="37">
        <f>IF('[1]Access-Out'!N14=0,'[1]Access-Out'!M14,0)</f>
        <v>0</v>
      </c>
      <c r="Q14" s="37">
        <f>IF('[1]Access-Out'!N14&gt;0,'[1]Access-Out'!N14,0)</f>
        <v>14277791</v>
      </c>
      <c r="R14" s="37">
        <f t="shared" si="1"/>
        <v>14277791</v>
      </c>
      <c r="S14" s="37">
        <f>'[1]Access-Out'!O14</f>
        <v>14277790.32</v>
      </c>
      <c r="T14" s="38">
        <f t="shared" si="2"/>
        <v>0.99999995237358497</v>
      </c>
      <c r="U14" s="37">
        <f>'[1]Access-Out'!P14</f>
        <v>14277790.32</v>
      </c>
      <c r="V14" s="38">
        <f t="shared" si="3"/>
        <v>0.99999995237358497</v>
      </c>
      <c r="W14" s="37">
        <f>'[1]Access-Out'!Q14</f>
        <v>14277790.32</v>
      </c>
      <c r="X14" s="38">
        <f t="shared" si="4"/>
        <v>0.99999995237358497</v>
      </c>
    </row>
    <row r="15" spans="1:24" ht="28.5" customHeight="1">
      <c r="A15" s="32" t="str">
        <f>'[1]Access-Out'!A15</f>
        <v>25299</v>
      </c>
      <c r="B15" s="33" t="str">
        <f>'[1]Access-Out'!B15</f>
        <v>FUND JORGE DUPRAT FIGUEIREDO - SEG/MED TRAB.</v>
      </c>
      <c r="C15" s="34" t="str">
        <f>CONCATENATE('[1]Access-Out'!C15,".",'[1]Access-Out'!D15)</f>
        <v>28.846</v>
      </c>
      <c r="D15" s="34" t="str">
        <f>CONCATENATE('[1]Access-Out'!E15,".",'[1]Access-Out'!G15)</f>
        <v>0901.0005</v>
      </c>
      <c r="E15" s="33" t="str">
        <f>'[1]Access-Out'!F15</f>
        <v>OPERACOES ESPECIAIS: CUMPRIMENTO DE SENTENCAS JUDICIAIS</v>
      </c>
      <c r="F15" s="33" t="str">
        <f>'[1]Access-Out'!H15</f>
        <v>SENTENCAS JUDICIAIS TRANSITADAS EM JULGADO (PRECATORIOS)</v>
      </c>
      <c r="G15" s="34" t="str">
        <f>'[1]Access-Out'!I15</f>
        <v>1</v>
      </c>
      <c r="H15" s="34" t="str">
        <f>'[1]Access-Out'!J15</f>
        <v>0100</v>
      </c>
      <c r="I15" s="33" t="str">
        <f>'[1]Access-Out'!K15</f>
        <v>RECURSOS PRIMARIOS DE LIVRE APLICACAO</v>
      </c>
      <c r="J15" s="34" t="str">
        <f>'[1]Access-Out'!L15</f>
        <v>1</v>
      </c>
      <c r="K15" s="37"/>
      <c r="L15" s="37"/>
      <c r="M15" s="37"/>
      <c r="N15" s="35">
        <f t="shared" si="0"/>
        <v>0</v>
      </c>
      <c r="O15" s="37"/>
      <c r="P15" s="37">
        <f>IF('[1]Access-Out'!N15=0,'[1]Access-Out'!M15,0)</f>
        <v>0</v>
      </c>
      <c r="Q15" s="37">
        <f>IF('[1]Access-Out'!N15&gt;0,'[1]Access-Out'!N15,0)</f>
        <v>0</v>
      </c>
      <c r="R15" s="37">
        <f t="shared" si="1"/>
        <v>0</v>
      </c>
      <c r="S15" s="37">
        <f>'[1]Access-Out'!O15</f>
        <v>0</v>
      </c>
      <c r="T15" s="38">
        <f t="shared" si="2"/>
        <v>0</v>
      </c>
      <c r="U15" s="37">
        <f>'[1]Access-Out'!P15</f>
        <v>0</v>
      </c>
      <c r="V15" s="38">
        <f t="shared" si="3"/>
        <v>0</v>
      </c>
      <c r="W15" s="37">
        <f>'[1]Access-Out'!Q15</f>
        <v>0</v>
      </c>
      <c r="X15" s="38">
        <f t="shared" si="4"/>
        <v>0</v>
      </c>
    </row>
    <row r="16" spans="1:24" ht="28.5" customHeight="1">
      <c r="A16" s="32" t="str">
        <f>'[1]Access-Out'!A16</f>
        <v>25299</v>
      </c>
      <c r="B16" s="33" t="str">
        <f>'[1]Access-Out'!B16</f>
        <v>FUND JORGE DUPRAT FIGUEIREDO - SEG/MED TRAB.</v>
      </c>
      <c r="C16" s="34" t="str">
        <f>CONCATENATE('[1]Access-Out'!C16,".",'[1]Access-Out'!D16)</f>
        <v>28.846</v>
      </c>
      <c r="D16" s="34" t="str">
        <f>CONCATENATE('[1]Access-Out'!E16,".",'[1]Access-Out'!G16)</f>
        <v>0901.0005</v>
      </c>
      <c r="E16" s="33" t="str">
        <f>'[1]Access-Out'!F16</f>
        <v>OPERACOES ESPECIAIS: CUMPRIMENTO DE SENTENCAS JUDICIAIS</v>
      </c>
      <c r="F16" s="33" t="str">
        <f>'[1]Access-Out'!H16</f>
        <v>SENTENCAS JUDICIAIS TRANSITADAS EM JULGADO (PRECATORIOS)</v>
      </c>
      <c r="G16" s="34" t="str">
        <f>'[1]Access-Out'!I16</f>
        <v>1</v>
      </c>
      <c r="H16" s="34" t="str">
        <f>'[1]Access-Out'!J16</f>
        <v>0144</v>
      </c>
      <c r="I16" s="33" t="str">
        <f>'[1]Access-Out'!K16</f>
        <v>TITULOS DE RESPONSABILID.DO TESOURO NACIONAL</v>
      </c>
      <c r="J16" s="34" t="str">
        <f>'[1]Access-Out'!L16</f>
        <v>1</v>
      </c>
      <c r="K16" s="37"/>
      <c r="L16" s="37"/>
      <c r="M16" s="37"/>
      <c r="N16" s="35">
        <f t="shared" si="0"/>
        <v>0</v>
      </c>
      <c r="O16" s="37"/>
      <c r="P16" s="37">
        <f>IF('[1]Access-Out'!N16=0,'[1]Access-Out'!M16,0)</f>
        <v>0</v>
      </c>
      <c r="Q16" s="37">
        <f>IF('[1]Access-Out'!N16&gt;0,'[1]Access-Out'!N16,0)</f>
        <v>2773925</v>
      </c>
      <c r="R16" s="37">
        <f t="shared" si="1"/>
        <v>2773925</v>
      </c>
      <c r="S16" s="37">
        <f>'[1]Access-Out'!O16</f>
        <v>2773924.94</v>
      </c>
      <c r="T16" s="38">
        <f t="shared" si="2"/>
        <v>0.99999997836999921</v>
      </c>
      <c r="U16" s="37">
        <f>'[1]Access-Out'!P16</f>
        <v>2773924.94</v>
      </c>
      <c r="V16" s="38">
        <f t="shared" si="3"/>
        <v>0.99999997836999921</v>
      </c>
      <c r="W16" s="37">
        <f>'[1]Access-Out'!Q16</f>
        <v>2773924.94</v>
      </c>
      <c r="X16" s="38">
        <f t="shared" si="4"/>
        <v>0.99999997836999921</v>
      </c>
    </row>
    <row r="17" spans="1:24" ht="28.5" customHeight="1">
      <c r="A17" s="32" t="str">
        <f>'[1]Access-Out'!A17</f>
        <v>25301</v>
      </c>
      <c r="B17" s="33" t="str">
        <f>'[1]Access-Out'!B17</f>
        <v>FUND. INST.BRASIL. DE GEOGRAFIA E ESTATISTICA</v>
      </c>
      <c r="C17" s="34" t="str">
        <f>CONCATENATE('[1]Access-Out'!C17,".",'[1]Access-Out'!D17)</f>
        <v>28.846</v>
      </c>
      <c r="D17" s="34" t="str">
        <f>CONCATENATE('[1]Access-Out'!E17,".",'[1]Access-Out'!G17)</f>
        <v>0901.0005</v>
      </c>
      <c r="E17" s="33" t="str">
        <f>'[1]Access-Out'!F17</f>
        <v>OPERACOES ESPECIAIS: CUMPRIMENTO DE SENTENCAS JUDICIAIS</v>
      </c>
      <c r="F17" s="33" t="str">
        <f>'[1]Access-Out'!H17</f>
        <v>SENTENCAS JUDICIAIS TRANSITADAS EM JULGADO (PRECATORIOS)</v>
      </c>
      <c r="G17" s="34" t="str">
        <f>'[1]Access-Out'!I17</f>
        <v>1</v>
      </c>
      <c r="H17" s="34" t="str">
        <f>'[1]Access-Out'!J17</f>
        <v>0144</v>
      </c>
      <c r="I17" s="33" t="str">
        <f>'[1]Access-Out'!K17</f>
        <v>TITULOS DE RESPONSABILID.DO TESOURO NACIONAL</v>
      </c>
      <c r="J17" s="34" t="str">
        <f>'[1]Access-Out'!L17</f>
        <v>1</v>
      </c>
      <c r="K17" s="35"/>
      <c r="L17" s="35"/>
      <c r="M17" s="35"/>
      <c r="N17" s="35">
        <f t="shared" si="0"/>
        <v>0</v>
      </c>
      <c r="O17" s="35"/>
      <c r="P17" s="37">
        <f>IF('[1]Access-Out'!N17=0,'[1]Access-Out'!M17,0)</f>
        <v>0</v>
      </c>
      <c r="Q17" s="37">
        <f>IF('[1]Access-Out'!N17&gt;0,'[1]Access-Out'!N17,0)</f>
        <v>700445</v>
      </c>
      <c r="R17" s="37">
        <f t="shared" si="1"/>
        <v>700445</v>
      </c>
      <c r="S17" s="37">
        <f>'[1]Access-Out'!O17</f>
        <v>700444.88</v>
      </c>
      <c r="T17" s="38">
        <f t="shared" si="2"/>
        <v>0.99999982868033899</v>
      </c>
      <c r="U17" s="37">
        <f>'[1]Access-Out'!P17</f>
        <v>700444.88</v>
      </c>
      <c r="V17" s="38">
        <f t="shared" si="3"/>
        <v>0.99999982868033899</v>
      </c>
      <c r="W17" s="37">
        <f>'[1]Access-Out'!Q17</f>
        <v>700444.88</v>
      </c>
      <c r="X17" s="38">
        <f t="shared" si="4"/>
        <v>0.99999982868033899</v>
      </c>
    </row>
    <row r="18" spans="1:24" ht="28.5" customHeight="1">
      <c r="A18" s="32" t="str">
        <f>'[1]Access-Out'!A18</f>
        <v>25303</v>
      </c>
      <c r="B18" s="33" t="str">
        <f>'[1]Access-Out'!B18</f>
        <v>INSTITUTO NACIONAL DO SEGURO SOCIAL</v>
      </c>
      <c r="C18" s="34" t="str">
        <f>CONCATENATE('[1]Access-Out'!C18,".",'[1]Access-Out'!D18)</f>
        <v>28.846</v>
      </c>
      <c r="D18" s="34" t="str">
        <f>CONCATENATE('[1]Access-Out'!E18,".",'[1]Access-Out'!G18)</f>
        <v>0901.0005</v>
      </c>
      <c r="E18" s="33" t="str">
        <f>'[1]Access-Out'!F18</f>
        <v>OPERACOES ESPECIAIS: CUMPRIMENTO DE SENTENCAS JUDICIAIS</v>
      </c>
      <c r="F18" s="33" t="str">
        <f>'[1]Access-Out'!H18</f>
        <v>SENTENCAS JUDICIAIS TRANSITADAS EM JULGADO (PRECATORIOS)</v>
      </c>
      <c r="G18" s="34" t="str">
        <f>'[1]Access-Out'!I18</f>
        <v>2</v>
      </c>
      <c r="H18" s="34" t="str">
        <f>'[1]Access-Out'!J18</f>
        <v>0144</v>
      </c>
      <c r="I18" s="33" t="str">
        <f>'[1]Access-Out'!K18</f>
        <v>TITULOS DE RESPONSABILID.DO TESOURO NACIONAL</v>
      </c>
      <c r="J18" s="34" t="str">
        <f>'[1]Access-Out'!L18</f>
        <v>3</v>
      </c>
      <c r="K18" s="35"/>
      <c r="L18" s="35"/>
      <c r="M18" s="35"/>
      <c r="N18" s="35">
        <f t="shared" si="0"/>
        <v>0</v>
      </c>
      <c r="O18" s="35"/>
      <c r="P18" s="37">
        <f>IF('[1]Access-Out'!N18=0,'[1]Access-Out'!M18,0)</f>
        <v>0</v>
      </c>
      <c r="Q18" s="37">
        <f>IF('[1]Access-Out'!N18&gt;0,'[1]Access-Out'!N18,0)</f>
        <v>41369985</v>
      </c>
      <c r="R18" s="37">
        <f t="shared" si="1"/>
        <v>41369985</v>
      </c>
      <c r="S18" s="37">
        <f>'[1]Access-Out'!O18</f>
        <v>41340270.5</v>
      </c>
      <c r="T18" s="38">
        <f t="shared" si="2"/>
        <v>0.9992817377139489</v>
      </c>
      <c r="U18" s="37">
        <f>'[1]Access-Out'!P18</f>
        <v>41340270.5</v>
      </c>
      <c r="V18" s="38">
        <f t="shared" si="3"/>
        <v>0.9992817377139489</v>
      </c>
      <c r="W18" s="37">
        <f>'[1]Access-Out'!Q18</f>
        <v>41340270.5</v>
      </c>
      <c r="X18" s="38">
        <f t="shared" si="4"/>
        <v>0.9992817377139489</v>
      </c>
    </row>
    <row r="19" spans="1:24" ht="28.5" customHeight="1">
      <c r="A19" s="32" t="str">
        <f>'[1]Access-Out'!A19</f>
        <v>25303</v>
      </c>
      <c r="B19" s="33" t="str">
        <f>'[1]Access-Out'!B19</f>
        <v>INSTITUTO NACIONAL DO SEGURO SOCIAL</v>
      </c>
      <c r="C19" s="34" t="str">
        <f>CONCATENATE('[1]Access-Out'!C19,".",'[1]Access-Out'!D19)</f>
        <v>28.846</v>
      </c>
      <c r="D19" s="34" t="str">
        <f>CONCATENATE('[1]Access-Out'!E19,".",'[1]Access-Out'!G19)</f>
        <v>0901.0005</v>
      </c>
      <c r="E19" s="33" t="str">
        <f>'[1]Access-Out'!F19</f>
        <v>OPERACOES ESPECIAIS: CUMPRIMENTO DE SENTENCAS JUDICIAIS</v>
      </c>
      <c r="F19" s="33" t="str">
        <f>'[1]Access-Out'!H19</f>
        <v>SENTENCAS JUDICIAIS TRANSITADAS EM JULGADO (PRECATORIOS)</v>
      </c>
      <c r="G19" s="34" t="str">
        <f>'[1]Access-Out'!I19</f>
        <v>2</v>
      </c>
      <c r="H19" s="34" t="str">
        <f>'[1]Access-Out'!J19</f>
        <v>0144</v>
      </c>
      <c r="I19" s="33" t="str">
        <f>'[1]Access-Out'!K19</f>
        <v>TITULOS DE RESPONSABILID.DO TESOURO NACIONAL</v>
      </c>
      <c r="J19" s="34" t="str">
        <f>'[1]Access-Out'!L19</f>
        <v>1</v>
      </c>
      <c r="K19" s="35"/>
      <c r="L19" s="35"/>
      <c r="M19" s="35"/>
      <c r="N19" s="35">
        <f t="shared" si="0"/>
        <v>0</v>
      </c>
      <c r="O19" s="35"/>
      <c r="P19" s="37">
        <f>IF('[1]Access-Out'!N19=0,'[1]Access-Out'!M19,0)</f>
        <v>0</v>
      </c>
      <c r="Q19" s="37">
        <f>IF('[1]Access-Out'!N19&gt;0,'[1]Access-Out'!N19,0)</f>
        <v>60436797</v>
      </c>
      <c r="R19" s="37">
        <f t="shared" si="1"/>
        <v>60436797</v>
      </c>
      <c r="S19" s="37">
        <f>'[1]Access-Out'!O19</f>
        <v>60436796.810000002</v>
      </c>
      <c r="T19" s="38">
        <f t="shared" si="2"/>
        <v>0.99999999685621999</v>
      </c>
      <c r="U19" s="37">
        <f>'[1]Access-Out'!P19</f>
        <v>60436796.810000002</v>
      </c>
      <c r="V19" s="38">
        <f t="shared" si="3"/>
        <v>0.99999999685621999</v>
      </c>
      <c r="W19" s="37">
        <f>'[1]Access-Out'!Q19</f>
        <v>60436796.810000002</v>
      </c>
      <c r="X19" s="38">
        <f t="shared" si="4"/>
        <v>0.99999999685621999</v>
      </c>
    </row>
    <row r="20" spans="1:24" ht="28.5" customHeight="1">
      <c r="A20" s="32" t="str">
        <f>'[1]Access-Out'!A20</f>
        <v>25917</v>
      </c>
      <c r="B20" s="33" t="str">
        <f>'[1]Access-Out'!B20</f>
        <v>FUNDO DO REGIME GERAL DE PREVIDENCIA SOCIAL</v>
      </c>
      <c r="C20" s="34" t="str">
        <f>CONCATENATE('[1]Access-Out'!C20,".",'[1]Access-Out'!D20)</f>
        <v>28.846</v>
      </c>
      <c r="D20" s="34" t="str">
        <f>CONCATENATE('[1]Access-Out'!E20,".",'[1]Access-Out'!G20)</f>
        <v>0901.0005</v>
      </c>
      <c r="E20" s="33" t="str">
        <f>'[1]Access-Out'!F20</f>
        <v>OPERACOES ESPECIAIS: CUMPRIMENTO DE SENTENCAS JUDICIAIS</v>
      </c>
      <c r="F20" s="33" t="str">
        <f>'[1]Access-Out'!H20</f>
        <v>SENTENCAS JUDICIAIS TRANSITADAS EM JULGADO (PRECATORIOS)</v>
      </c>
      <c r="G20" s="34" t="str">
        <f>'[1]Access-Out'!I20</f>
        <v>2</v>
      </c>
      <c r="H20" s="34" t="str">
        <f>'[1]Access-Out'!J20</f>
        <v>0144</v>
      </c>
      <c r="I20" s="33" t="str">
        <f>'[1]Access-Out'!K20</f>
        <v>TITULOS DE RESPONSABILID.DO TESOURO NACIONAL</v>
      </c>
      <c r="J20" s="34" t="str">
        <f>'[1]Access-Out'!L20</f>
        <v>3</v>
      </c>
      <c r="K20" s="35"/>
      <c r="L20" s="35"/>
      <c r="M20" s="35"/>
      <c r="N20" s="35">
        <f t="shared" si="0"/>
        <v>0</v>
      </c>
      <c r="O20" s="35"/>
      <c r="P20" s="37">
        <f>IF('[1]Access-Out'!N20=0,'[1]Access-Out'!M20,0)</f>
        <v>0</v>
      </c>
      <c r="Q20" s="37">
        <f>IF('[1]Access-Out'!N20&gt;0,'[1]Access-Out'!N20,0)</f>
        <v>2652958775</v>
      </c>
      <c r="R20" s="37">
        <f t="shared" si="1"/>
        <v>2652958775</v>
      </c>
      <c r="S20" s="37">
        <f>'[1]Access-Out'!O20</f>
        <v>2650895195.23</v>
      </c>
      <c r="T20" s="38">
        <f t="shared" si="2"/>
        <v>0.99922215912684131</v>
      </c>
      <c r="U20" s="37">
        <f>'[1]Access-Out'!P20</f>
        <v>2650895195.23</v>
      </c>
      <c r="V20" s="38">
        <f t="shared" si="3"/>
        <v>0.99922215912684131</v>
      </c>
      <c r="W20" s="37">
        <f>'[1]Access-Out'!Q20</f>
        <v>2650895195.23</v>
      </c>
      <c r="X20" s="38">
        <f t="shared" si="4"/>
        <v>0.99922215912684131</v>
      </c>
    </row>
    <row r="21" spans="1:24" ht="28.5" customHeight="1">
      <c r="A21" s="32" t="str">
        <f>'[1]Access-Out'!A21</f>
        <v>25917</v>
      </c>
      <c r="B21" s="33" t="str">
        <f>'[1]Access-Out'!B21</f>
        <v>FUNDO DO REGIME GERAL DE PREVIDENCIA SOCIAL</v>
      </c>
      <c r="C21" s="34" t="str">
        <f>CONCATENATE('[1]Access-Out'!C21,".",'[1]Access-Out'!D21)</f>
        <v>28.846</v>
      </c>
      <c r="D21" s="34" t="str">
        <f>CONCATENATE('[1]Access-Out'!E21,".",'[1]Access-Out'!G21)</f>
        <v>0901.0625</v>
      </c>
      <c r="E21" s="33" t="str">
        <f>'[1]Access-Out'!F21</f>
        <v>OPERACOES ESPECIAIS: CUMPRIMENTO DE SENTENCAS JUDICIAIS</v>
      </c>
      <c r="F21" s="33" t="str">
        <f>'[1]Access-Out'!H21</f>
        <v>SENTENCAS JUDICIAIS TRANSITADAS EM JULGADO DE PEQUENO VALOR</v>
      </c>
      <c r="G21" s="34" t="str">
        <f>'[1]Access-Out'!I21</f>
        <v>2</v>
      </c>
      <c r="H21" s="34" t="str">
        <f>'[1]Access-Out'!J21</f>
        <v>0144</v>
      </c>
      <c r="I21" s="33" t="str">
        <f>'[1]Access-Out'!K21</f>
        <v>TITULOS DE RESPONSABILID.DO TESOURO NACIONAL</v>
      </c>
      <c r="J21" s="34" t="str">
        <f>'[1]Access-Out'!L21</f>
        <v>3</v>
      </c>
      <c r="K21" s="35"/>
      <c r="L21" s="35"/>
      <c r="M21" s="35"/>
      <c r="N21" s="35">
        <f t="shared" si="0"/>
        <v>0</v>
      </c>
      <c r="O21" s="35"/>
      <c r="P21" s="37">
        <f>IF('[1]Access-Out'!N21=0,'[1]Access-Out'!M21,0)</f>
        <v>519011119.39999998</v>
      </c>
      <c r="Q21" s="37">
        <f>IF('[1]Access-Out'!N21&gt;0,'[1]Access-Out'!N21,0)</f>
        <v>0</v>
      </c>
      <c r="R21" s="37">
        <f t="shared" si="1"/>
        <v>519011119.39999998</v>
      </c>
      <c r="S21" s="37">
        <f>'[1]Access-Out'!O21</f>
        <v>518660845.05000001</v>
      </c>
      <c r="T21" s="38">
        <f t="shared" si="2"/>
        <v>0.99932511205076902</v>
      </c>
      <c r="U21" s="37">
        <f>'[1]Access-Out'!P21</f>
        <v>518660845.05000001</v>
      </c>
      <c r="V21" s="38">
        <f t="shared" si="3"/>
        <v>0.99932511205076902</v>
      </c>
      <c r="W21" s="37">
        <f>'[1]Access-Out'!Q21</f>
        <v>518660845.05000001</v>
      </c>
      <c r="X21" s="38">
        <f t="shared" si="4"/>
        <v>0.99932511205076902</v>
      </c>
    </row>
    <row r="22" spans="1:24" ht="28.5" customHeight="1">
      <c r="A22" s="32" t="str">
        <f>'[1]Access-Out'!A22</f>
        <v>25917</v>
      </c>
      <c r="B22" s="33" t="str">
        <f>'[1]Access-Out'!B22</f>
        <v>FUNDO DO REGIME GERAL DE PREVIDENCIA SOCIAL</v>
      </c>
      <c r="C22" s="34" t="str">
        <f>CONCATENATE('[1]Access-Out'!C22,".",'[1]Access-Out'!D22)</f>
        <v>28.846</v>
      </c>
      <c r="D22" s="34" t="str">
        <f>CONCATENATE('[1]Access-Out'!E22,".",'[1]Access-Out'!G22)</f>
        <v>0901.0625</v>
      </c>
      <c r="E22" s="33" t="str">
        <f>'[1]Access-Out'!F22</f>
        <v>OPERACOES ESPECIAIS: CUMPRIMENTO DE SENTENCAS JUDICIAIS</v>
      </c>
      <c r="F22" s="33" t="str">
        <f>'[1]Access-Out'!H22</f>
        <v>SENTENCAS JUDICIAIS TRANSITADAS EM JULGADO DE PEQUENO VALOR</v>
      </c>
      <c r="G22" s="34" t="str">
        <f>'[1]Access-Out'!I22</f>
        <v>2</v>
      </c>
      <c r="H22" s="34" t="str">
        <f>'[1]Access-Out'!J22</f>
        <v>0153</v>
      </c>
      <c r="I22" s="33" t="str">
        <f>'[1]Access-Out'!K22</f>
        <v>REC.DEST.AS ATIVIDADES-FINS SEGURIDADE SOCIAL</v>
      </c>
      <c r="J22" s="34" t="str">
        <f>'[1]Access-Out'!L22</f>
        <v>3</v>
      </c>
      <c r="K22" s="37"/>
      <c r="L22" s="37"/>
      <c r="M22" s="37"/>
      <c r="N22" s="35">
        <f t="shared" si="0"/>
        <v>0</v>
      </c>
      <c r="O22" s="37"/>
      <c r="P22" s="37">
        <f>IF('[1]Access-Out'!N22=0,'[1]Access-Out'!M22,0)</f>
        <v>1041712794</v>
      </c>
      <c r="Q22" s="37">
        <f>IF('[1]Access-Out'!N22&gt;0,'[1]Access-Out'!N22,0)</f>
        <v>0</v>
      </c>
      <c r="R22" s="37">
        <f t="shared" si="1"/>
        <v>1041712794</v>
      </c>
      <c r="S22" s="37">
        <f>'[1]Access-Out'!O22</f>
        <v>1041379633.65</v>
      </c>
      <c r="T22" s="38">
        <f t="shared" si="2"/>
        <v>0.99968018022633598</v>
      </c>
      <c r="U22" s="37">
        <f>'[1]Access-Out'!P22</f>
        <v>1041379633.65</v>
      </c>
      <c r="V22" s="38">
        <f t="shared" si="3"/>
        <v>0.99968018022633598</v>
      </c>
      <c r="W22" s="37">
        <f>'[1]Access-Out'!Q22</f>
        <v>1041379633.65</v>
      </c>
      <c r="X22" s="38">
        <f t="shared" si="4"/>
        <v>0.99968018022633598</v>
      </c>
    </row>
    <row r="23" spans="1:24" ht="28.5" customHeight="1">
      <c r="A23" s="32" t="str">
        <f>'[1]Access-Out'!A23</f>
        <v>26262</v>
      </c>
      <c r="B23" s="33" t="str">
        <f>'[1]Access-Out'!B23</f>
        <v>UNIVERSIDADE FEDERAL DE SAO PAULO</v>
      </c>
      <c r="C23" s="34" t="str">
        <f>CONCATENATE('[1]Access-Out'!C23,".",'[1]Access-Out'!D23)</f>
        <v>28.846</v>
      </c>
      <c r="D23" s="34" t="str">
        <f>CONCATENATE('[1]Access-Out'!E23,".",'[1]Access-Out'!G23)</f>
        <v>0901.0005</v>
      </c>
      <c r="E23" s="33" t="str">
        <f>'[1]Access-Out'!F23</f>
        <v>OPERACOES ESPECIAIS: CUMPRIMENTO DE SENTENCAS JUDICIAIS</v>
      </c>
      <c r="F23" s="33" t="str">
        <f>'[1]Access-Out'!H23</f>
        <v>SENTENCAS JUDICIAIS TRANSITADAS EM JULGADO (PRECATORIOS)</v>
      </c>
      <c r="G23" s="34" t="str">
        <f>'[1]Access-Out'!I23</f>
        <v>1</v>
      </c>
      <c r="H23" s="34" t="str">
        <f>'[1]Access-Out'!J23</f>
        <v>8100</v>
      </c>
      <c r="I23" s="33" t="str">
        <f>'[1]Access-Out'!K23</f>
        <v>RECURSOS PRIMARIOS DE LIVRE APLICACAO</v>
      </c>
      <c r="J23" s="34" t="str">
        <f>'[1]Access-Out'!L23</f>
        <v>1</v>
      </c>
      <c r="K23" s="37"/>
      <c r="L23" s="37"/>
      <c r="M23" s="37"/>
      <c r="N23" s="35">
        <f t="shared" si="0"/>
        <v>0</v>
      </c>
      <c r="O23" s="37"/>
      <c r="P23" s="37">
        <f>IF('[1]Access-Out'!N23=0,'[1]Access-Out'!M23,0)</f>
        <v>0</v>
      </c>
      <c r="Q23" s="37">
        <f>IF('[1]Access-Out'!N23&gt;0,'[1]Access-Out'!N23,0)</f>
        <v>0</v>
      </c>
      <c r="R23" s="37">
        <f t="shared" si="1"/>
        <v>0</v>
      </c>
      <c r="S23" s="37">
        <f>'[1]Access-Out'!O23</f>
        <v>0</v>
      </c>
      <c r="T23" s="38">
        <f t="shared" si="2"/>
        <v>0</v>
      </c>
      <c r="U23" s="37">
        <f>'[1]Access-Out'!P23</f>
        <v>0</v>
      </c>
      <c r="V23" s="38">
        <f t="shared" si="3"/>
        <v>0</v>
      </c>
      <c r="W23" s="37">
        <f>'[1]Access-Out'!Q23</f>
        <v>0</v>
      </c>
      <c r="X23" s="38">
        <f t="shared" si="4"/>
        <v>0</v>
      </c>
    </row>
    <row r="24" spans="1:24" ht="28.5" customHeight="1">
      <c r="A24" s="32" t="str">
        <f>'[1]Access-Out'!A24</f>
        <v>26262</v>
      </c>
      <c r="B24" s="33" t="str">
        <f>'[1]Access-Out'!B24</f>
        <v>UNIVERSIDADE FEDERAL DE SAO PAULO</v>
      </c>
      <c r="C24" s="34" t="str">
        <f>CONCATENATE('[1]Access-Out'!C24,".",'[1]Access-Out'!D24)</f>
        <v>28.846</v>
      </c>
      <c r="D24" s="34" t="str">
        <f>CONCATENATE('[1]Access-Out'!E24,".",'[1]Access-Out'!G24)</f>
        <v>0901.0005</v>
      </c>
      <c r="E24" s="33" t="str">
        <f>'[1]Access-Out'!F24</f>
        <v>OPERACOES ESPECIAIS: CUMPRIMENTO DE SENTENCAS JUDICIAIS</v>
      </c>
      <c r="F24" s="33" t="str">
        <f>'[1]Access-Out'!H24</f>
        <v>SENTENCAS JUDICIAIS TRANSITADAS EM JULGADO (PRECATORIOS)</v>
      </c>
      <c r="G24" s="34" t="str">
        <f>'[1]Access-Out'!I24</f>
        <v>1</v>
      </c>
      <c r="H24" s="34" t="str">
        <f>'[1]Access-Out'!J24</f>
        <v>8144</v>
      </c>
      <c r="I24" s="33" t="str">
        <f>'[1]Access-Out'!K24</f>
        <v>TITULOS DE RESPONSABILID.DO TESOURO NACIONAL</v>
      </c>
      <c r="J24" s="34" t="str">
        <f>'[1]Access-Out'!L24</f>
        <v>1</v>
      </c>
      <c r="K24" s="35"/>
      <c r="L24" s="35"/>
      <c r="M24" s="35"/>
      <c r="N24" s="35">
        <f t="shared" si="0"/>
        <v>0</v>
      </c>
      <c r="O24" s="35"/>
      <c r="P24" s="37">
        <f>IF('[1]Access-Out'!N24=0,'[1]Access-Out'!M24,0)</f>
        <v>0</v>
      </c>
      <c r="Q24" s="37">
        <f>IF('[1]Access-Out'!N24&gt;0,'[1]Access-Out'!N24,0)</f>
        <v>3066207</v>
      </c>
      <c r="R24" s="37">
        <f t="shared" si="1"/>
        <v>3066207</v>
      </c>
      <c r="S24" s="37">
        <f>'[1]Access-Out'!O24</f>
        <v>3066206.14</v>
      </c>
      <c r="T24" s="38">
        <f t="shared" si="2"/>
        <v>0.99999971952317634</v>
      </c>
      <c r="U24" s="37">
        <f>'[1]Access-Out'!P24</f>
        <v>3066206.14</v>
      </c>
      <c r="V24" s="38">
        <f t="shared" si="3"/>
        <v>0.99999971952317634</v>
      </c>
      <c r="W24" s="37">
        <f>'[1]Access-Out'!Q24</f>
        <v>3066206.14</v>
      </c>
      <c r="X24" s="38">
        <f t="shared" si="4"/>
        <v>0.99999971952317634</v>
      </c>
    </row>
    <row r="25" spans="1:24" ht="28.5" customHeight="1">
      <c r="A25" s="32" t="str">
        <f>'[1]Access-Out'!A25</f>
        <v>26280</v>
      </c>
      <c r="B25" s="33" t="str">
        <f>'[1]Access-Out'!B25</f>
        <v>FUNDACAO UNIVERSIDADE FEDERAL DE SAO CARLOS</v>
      </c>
      <c r="C25" s="34" t="str">
        <f>CONCATENATE('[1]Access-Out'!C25,".",'[1]Access-Out'!D25)</f>
        <v>28.846</v>
      </c>
      <c r="D25" s="34" t="str">
        <f>CONCATENATE('[1]Access-Out'!E25,".",'[1]Access-Out'!G25)</f>
        <v>0901.0005</v>
      </c>
      <c r="E25" s="33" t="str">
        <f>'[1]Access-Out'!F25</f>
        <v>OPERACOES ESPECIAIS: CUMPRIMENTO DE SENTENCAS JUDICIAIS</v>
      </c>
      <c r="F25" s="33" t="str">
        <f>'[1]Access-Out'!H25</f>
        <v>SENTENCAS JUDICIAIS TRANSITADAS EM JULGADO (PRECATORIOS)</v>
      </c>
      <c r="G25" s="34" t="str">
        <f>'[1]Access-Out'!I25</f>
        <v>1</v>
      </c>
      <c r="H25" s="34" t="str">
        <f>'[1]Access-Out'!J25</f>
        <v>8100</v>
      </c>
      <c r="I25" s="33" t="str">
        <f>'[1]Access-Out'!K25</f>
        <v>RECURSOS PRIMARIOS DE LIVRE APLICACAO</v>
      </c>
      <c r="J25" s="34" t="str">
        <f>'[1]Access-Out'!L25</f>
        <v>1</v>
      </c>
      <c r="K25" s="35"/>
      <c r="L25" s="35"/>
      <c r="M25" s="35"/>
      <c r="N25" s="35">
        <f t="shared" si="0"/>
        <v>0</v>
      </c>
      <c r="O25" s="35"/>
      <c r="P25" s="37">
        <f>IF('[1]Access-Out'!N25=0,'[1]Access-Out'!M25,0)</f>
        <v>0</v>
      </c>
      <c r="Q25" s="37">
        <f>IF('[1]Access-Out'!N25&gt;0,'[1]Access-Out'!N25,0)</f>
        <v>0</v>
      </c>
      <c r="R25" s="37">
        <f t="shared" si="1"/>
        <v>0</v>
      </c>
      <c r="S25" s="37">
        <f>'[1]Access-Out'!O25</f>
        <v>0</v>
      </c>
      <c r="T25" s="38">
        <f t="shared" si="2"/>
        <v>0</v>
      </c>
      <c r="U25" s="37">
        <f>'[1]Access-Out'!P25</f>
        <v>0</v>
      </c>
      <c r="V25" s="38">
        <f t="shared" si="3"/>
        <v>0</v>
      </c>
      <c r="W25" s="37">
        <f>'[1]Access-Out'!Q25</f>
        <v>0</v>
      </c>
      <c r="X25" s="38">
        <f t="shared" si="4"/>
        <v>0</v>
      </c>
    </row>
    <row r="26" spans="1:24" ht="28.5" customHeight="1">
      <c r="A26" s="32" t="str">
        <f>'[1]Access-Out'!A26</f>
        <v>26280</v>
      </c>
      <c r="B26" s="33" t="str">
        <f>'[1]Access-Out'!B26</f>
        <v>FUNDACAO UNIVERSIDADE FEDERAL DE SAO CARLOS</v>
      </c>
      <c r="C26" s="34" t="str">
        <f>CONCATENATE('[1]Access-Out'!C26,".",'[1]Access-Out'!D26)</f>
        <v>28.846</v>
      </c>
      <c r="D26" s="34" t="str">
        <f>CONCATENATE('[1]Access-Out'!E26,".",'[1]Access-Out'!G26)</f>
        <v>0901.0005</v>
      </c>
      <c r="E26" s="33" t="str">
        <f>'[1]Access-Out'!F26</f>
        <v>OPERACOES ESPECIAIS: CUMPRIMENTO DE SENTENCAS JUDICIAIS</v>
      </c>
      <c r="F26" s="33" t="str">
        <f>'[1]Access-Out'!H26</f>
        <v>SENTENCAS JUDICIAIS TRANSITADAS EM JULGADO (PRECATORIOS)</v>
      </c>
      <c r="G26" s="34" t="str">
        <f>'[1]Access-Out'!I26</f>
        <v>1</v>
      </c>
      <c r="H26" s="34" t="str">
        <f>'[1]Access-Out'!J26</f>
        <v>8144</v>
      </c>
      <c r="I26" s="33" t="str">
        <f>'[1]Access-Out'!K26</f>
        <v>TITULOS DE RESPONSABILID.DO TESOURO NACIONAL</v>
      </c>
      <c r="J26" s="34" t="str">
        <f>'[1]Access-Out'!L26</f>
        <v>1</v>
      </c>
      <c r="K26" s="35"/>
      <c r="L26" s="35"/>
      <c r="M26" s="35"/>
      <c r="N26" s="35">
        <f t="shared" si="0"/>
        <v>0</v>
      </c>
      <c r="O26" s="35"/>
      <c r="P26" s="37">
        <f>IF('[1]Access-Out'!N26=0,'[1]Access-Out'!M26,0)</f>
        <v>0</v>
      </c>
      <c r="Q26" s="37">
        <f>IF('[1]Access-Out'!N26&gt;0,'[1]Access-Out'!N26,0)</f>
        <v>1426137</v>
      </c>
      <c r="R26" s="37">
        <f t="shared" si="1"/>
        <v>1426137</v>
      </c>
      <c r="S26" s="37">
        <f>'[1]Access-Out'!O26</f>
        <v>1426136.74</v>
      </c>
      <c r="T26" s="38">
        <f t="shared" si="2"/>
        <v>0.99999981768932433</v>
      </c>
      <c r="U26" s="37">
        <f>'[1]Access-Out'!P26</f>
        <v>1426136.74</v>
      </c>
      <c r="V26" s="38">
        <f t="shared" si="3"/>
        <v>0.99999981768932433</v>
      </c>
      <c r="W26" s="37">
        <f>'[1]Access-Out'!Q26</f>
        <v>1426136.74</v>
      </c>
      <c r="X26" s="38">
        <f t="shared" si="4"/>
        <v>0.99999981768932433</v>
      </c>
    </row>
    <row r="27" spans="1:24" ht="28.5" customHeight="1">
      <c r="A27" s="32" t="str">
        <f>'[1]Access-Out'!A27</f>
        <v>26283</v>
      </c>
      <c r="B27" s="33" t="str">
        <f>'[1]Access-Out'!B27</f>
        <v>FUNDACAO UNIVERSIDADE FED.DE MATO GROS.DO SUL</v>
      </c>
      <c r="C27" s="34" t="str">
        <f>CONCATENATE('[1]Access-Out'!C27,".",'[1]Access-Out'!D27)</f>
        <v>28.846</v>
      </c>
      <c r="D27" s="34" t="str">
        <f>CONCATENATE('[1]Access-Out'!E27,".",'[1]Access-Out'!G27)</f>
        <v>0901.0005</v>
      </c>
      <c r="E27" s="33" t="str">
        <f>'[1]Access-Out'!F27</f>
        <v>OPERACOES ESPECIAIS: CUMPRIMENTO DE SENTENCAS JUDICIAIS</v>
      </c>
      <c r="F27" s="33" t="str">
        <f>'[1]Access-Out'!H27</f>
        <v>SENTENCAS JUDICIAIS TRANSITADAS EM JULGADO (PRECATORIOS)</v>
      </c>
      <c r="G27" s="34" t="str">
        <f>'[1]Access-Out'!I27</f>
        <v>1</v>
      </c>
      <c r="H27" s="34" t="str">
        <f>'[1]Access-Out'!J27</f>
        <v>8100</v>
      </c>
      <c r="I27" s="33" t="str">
        <f>'[1]Access-Out'!K27</f>
        <v>RECURSOS PRIMARIOS DE LIVRE APLICACAO</v>
      </c>
      <c r="J27" s="34" t="str">
        <f>'[1]Access-Out'!L27</f>
        <v>1</v>
      </c>
      <c r="K27" s="35"/>
      <c r="L27" s="35"/>
      <c r="M27" s="35"/>
      <c r="N27" s="35">
        <f t="shared" si="0"/>
        <v>0</v>
      </c>
      <c r="O27" s="35"/>
      <c r="P27" s="37">
        <f>IF('[1]Access-Out'!N27=0,'[1]Access-Out'!M27,0)</f>
        <v>0</v>
      </c>
      <c r="Q27" s="37">
        <f>IF('[1]Access-Out'!N27&gt;0,'[1]Access-Out'!N27,0)</f>
        <v>0</v>
      </c>
      <c r="R27" s="37">
        <f t="shared" si="1"/>
        <v>0</v>
      </c>
      <c r="S27" s="37">
        <f>'[1]Access-Out'!O27</f>
        <v>0</v>
      </c>
      <c r="T27" s="38">
        <f t="shared" si="2"/>
        <v>0</v>
      </c>
      <c r="U27" s="37">
        <f>'[1]Access-Out'!P27</f>
        <v>0</v>
      </c>
      <c r="V27" s="38">
        <f t="shared" si="3"/>
        <v>0</v>
      </c>
      <c r="W27" s="37">
        <f>'[1]Access-Out'!Q27</f>
        <v>0</v>
      </c>
      <c r="X27" s="38">
        <f t="shared" si="4"/>
        <v>0</v>
      </c>
    </row>
    <row r="28" spans="1:24" ht="28.5" customHeight="1">
      <c r="A28" s="32" t="str">
        <f>'[1]Access-Out'!A28</f>
        <v>26283</v>
      </c>
      <c r="B28" s="33" t="str">
        <f>'[1]Access-Out'!B28</f>
        <v>FUNDACAO UNIVERSIDADE FED.DE MATO GROS.DO SUL</v>
      </c>
      <c r="C28" s="34" t="str">
        <f>CONCATENATE('[1]Access-Out'!C28,".",'[1]Access-Out'!D28)</f>
        <v>28.846</v>
      </c>
      <c r="D28" s="34" t="str">
        <f>CONCATENATE('[1]Access-Out'!E28,".",'[1]Access-Out'!G28)</f>
        <v>0901.0005</v>
      </c>
      <c r="E28" s="33" t="str">
        <f>'[1]Access-Out'!F28</f>
        <v>OPERACOES ESPECIAIS: CUMPRIMENTO DE SENTENCAS JUDICIAIS</v>
      </c>
      <c r="F28" s="33" t="str">
        <f>'[1]Access-Out'!H28</f>
        <v>SENTENCAS JUDICIAIS TRANSITADAS EM JULGADO (PRECATORIOS)</v>
      </c>
      <c r="G28" s="34" t="str">
        <f>'[1]Access-Out'!I28</f>
        <v>1</v>
      </c>
      <c r="H28" s="34" t="str">
        <f>'[1]Access-Out'!J28</f>
        <v>8144</v>
      </c>
      <c r="I28" s="33" t="str">
        <f>'[1]Access-Out'!K28</f>
        <v>TITULOS DE RESPONSABILID.DO TESOURO NACIONAL</v>
      </c>
      <c r="J28" s="34" t="str">
        <f>'[1]Access-Out'!L28</f>
        <v>3</v>
      </c>
      <c r="K28" s="35"/>
      <c r="L28" s="35"/>
      <c r="M28" s="35"/>
      <c r="N28" s="35">
        <f t="shared" si="0"/>
        <v>0</v>
      </c>
      <c r="O28" s="35"/>
      <c r="P28" s="37">
        <f>IF('[1]Access-Out'!N28=0,'[1]Access-Out'!M28,0)</f>
        <v>0</v>
      </c>
      <c r="Q28" s="37">
        <f>IF('[1]Access-Out'!N28&gt;0,'[1]Access-Out'!N28,0)</f>
        <v>315893</v>
      </c>
      <c r="R28" s="37">
        <f t="shared" si="1"/>
        <v>315893</v>
      </c>
      <c r="S28" s="37">
        <f>'[1]Access-Out'!O28</f>
        <v>315892.63</v>
      </c>
      <c r="T28" s="38">
        <f t="shared" si="2"/>
        <v>0.99999882871731882</v>
      </c>
      <c r="U28" s="37">
        <f>'[1]Access-Out'!P28</f>
        <v>315892.63</v>
      </c>
      <c r="V28" s="38">
        <f t="shared" si="3"/>
        <v>0.99999882871731882</v>
      </c>
      <c r="W28" s="37">
        <f>'[1]Access-Out'!Q28</f>
        <v>315892.63</v>
      </c>
      <c r="X28" s="38">
        <f t="shared" si="4"/>
        <v>0.99999882871731882</v>
      </c>
    </row>
    <row r="29" spans="1:24" ht="28.5" customHeight="1">
      <c r="A29" s="32" t="str">
        <f>'[1]Access-Out'!A29</f>
        <v>26283</v>
      </c>
      <c r="B29" s="33" t="str">
        <f>'[1]Access-Out'!B29</f>
        <v>FUNDACAO UNIVERSIDADE FED.DE MATO GROS.DO SUL</v>
      </c>
      <c r="C29" s="34" t="str">
        <f>CONCATENATE('[1]Access-Out'!C29,".",'[1]Access-Out'!D29)</f>
        <v>28.846</v>
      </c>
      <c r="D29" s="34" t="str">
        <f>CONCATENATE('[1]Access-Out'!E29,".",'[1]Access-Out'!G29)</f>
        <v>0901.0005</v>
      </c>
      <c r="E29" s="33" t="str">
        <f>'[1]Access-Out'!F29</f>
        <v>OPERACOES ESPECIAIS: CUMPRIMENTO DE SENTENCAS JUDICIAIS</v>
      </c>
      <c r="F29" s="33" t="str">
        <f>'[1]Access-Out'!H29</f>
        <v>SENTENCAS JUDICIAIS TRANSITADAS EM JULGADO (PRECATORIOS)</v>
      </c>
      <c r="G29" s="34" t="str">
        <f>'[1]Access-Out'!I29</f>
        <v>1</v>
      </c>
      <c r="H29" s="34" t="str">
        <f>'[1]Access-Out'!J29</f>
        <v>8144</v>
      </c>
      <c r="I29" s="33" t="str">
        <f>'[1]Access-Out'!K29</f>
        <v>TITULOS DE RESPONSABILID.DO TESOURO NACIONAL</v>
      </c>
      <c r="J29" s="34" t="str">
        <f>'[1]Access-Out'!L29</f>
        <v>1</v>
      </c>
      <c r="K29" s="35"/>
      <c r="L29" s="35"/>
      <c r="M29" s="35"/>
      <c r="N29" s="35">
        <f t="shared" si="0"/>
        <v>0</v>
      </c>
      <c r="O29" s="35"/>
      <c r="P29" s="37">
        <f>IF('[1]Access-Out'!N29=0,'[1]Access-Out'!M29,0)</f>
        <v>0</v>
      </c>
      <c r="Q29" s="37">
        <f>IF('[1]Access-Out'!N29&gt;0,'[1]Access-Out'!N29,0)</f>
        <v>5842285</v>
      </c>
      <c r="R29" s="37">
        <f t="shared" si="1"/>
        <v>5842285</v>
      </c>
      <c r="S29" s="37">
        <f>'[1]Access-Out'!O29</f>
        <v>5842284.79</v>
      </c>
      <c r="T29" s="38">
        <f t="shared" si="2"/>
        <v>0.9999999640551599</v>
      </c>
      <c r="U29" s="37">
        <f>'[1]Access-Out'!P29</f>
        <v>5842284.79</v>
      </c>
      <c r="V29" s="38">
        <f t="shared" si="3"/>
        <v>0.9999999640551599</v>
      </c>
      <c r="W29" s="37">
        <f>'[1]Access-Out'!Q29</f>
        <v>5842284.79</v>
      </c>
      <c r="X29" s="38">
        <f t="shared" si="4"/>
        <v>0.9999999640551599</v>
      </c>
    </row>
    <row r="30" spans="1:24" ht="28.5" customHeight="1">
      <c r="A30" s="32" t="str">
        <f>'[1]Access-Out'!A30</f>
        <v>26298</v>
      </c>
      <c r="B30" s="33" t="str">
        <f>'[1]Access-Out'!B30</f>
        <v>FUNDO NACIONAL DE DESENVOLVIMENTO DA EDUCACAO</v>
      </c>
      <c r="C30" s="34" t="str">
        <f>CONCATENATE('[1]Access-Out'!C30,".",'[1]Access-Out'!D30)</f>
        <v>28.846</v>
      </c>
      <c r="D30" s="34" t="str">
        <f>CONCATENATE('[1]Access-Out'!E30,".",'[1]Access-Out'!G30)</f>
        <v>0901.0005</v>
      </c>
      <c r="E30" s="33" t="str">
        <f>'[1]Access-Out'!F30</f>
        <v>OPERACOES ESPECIAIS: CUMPRIMENTO DE SENTENCAS JUDICIAIS</v>
      </c>
      <c r="F30" s="33" t="str">
        <f>'[1]Access-Out'!H30</f>
        <v>SENTENCAS JUDICIAIS TRANSITADAS EM JULGADO (PRECATORIOS)</v>
      </c>
      <c r="G30" s="34" t="str">
        <f>'[1]Access-Out'!I30</f>
        <v>1</v>
      </c>
      <c r="H30" s="34" t="str">
        <f>'[1]Access-Out'!J30</f>
        <v>8144</v>
      </c>
      <c r="I30" s="33" t="str">
        <f>'[1]Access-Out'!K30</f>
        <v>TITULOS DE RESPONSABILID.DO TESOURO NACIONAL</v>
      </c>
      <c r="J30" s="34" t="str">
        <f>'[1]Access-Out'!L30</f>
        <v>3</v>
      </c>
      <c r="K30" s="35"/>
      <c r="L30" s="35"/>
      <c r="M30" s="35"/>
      <c r="N30" s="35">
        <f t="shared" si="0"/>
        <v>0</v>
      </c>
      <c r="O30" s="35"/>
      <c r="P30" s="37">
        <f>IF('[1]Access-Out'!N30=0,'[1]Access-Out'!M30,0)</f>
        <v>0</v>
      </c>
      <c r="Q30" s="37">
        <f>IF('[1]Access-Out'!M30&gt;0,'[1]Access-Out'!M30,0)</f>
        <v>346669.26</v>
      </c>
      <c r="R30" s="37">
        <f t="shared" si="1"/>
        <v>346669.26</v>
      </c>
      <c r="S30" s="37">
        <f>'[1]Access-Out'!O30</f>
        <v>346669.26</v>
      </c>
      <c r="T30" s="38">
        <f t="shared" si="2"/>
        <v>1</v>
      </c>
      <c r="U30" s="37">
        <f>'[1]Access-Out'!P30</f>
        <v>346669.26</v>
      </c>
      <c r="V30" s="38">
        <f t="shared" si="3"/>
        <v>1</v>
      </c>
      <c r="W30" s="37">
        <f>'[1]Access-Out'!Q30</f>
        <v>346669.26</v>
      </c>
      <c r="X30" s="38">
        <f t="shared" si="4"/>
        <v>1</v>
      </c>
    </row>
    <row r="31" spans="1:24" ht="28.5" customHeight="1">
      <c r="A31" s="32" t="str">
        <f>'[1]Access-Out'!A31</f>
        <v>26350</v>
      </c>
      <c r="B31" s="33" t="str">
        <f>'[1]Access-Out'!B31</f>
        <v>FUNDACAO UNIVERSIDADE FED. DA GRANDE DOURADOS</v>
      </c>
      <c r="C31" s="34" t="str">
        <f>CONCATENATE('[1]Access-Out'!C31,".",'[1]Access-Out'!D31)</f>
        <v>28.846</v>
      </c>
      <c r="D31" s="34" t="str">
        <f>CONCATENATE('[1]Access-Out'!E31,".",'[1]Access-Out'!G31)</f>
        <v>0901.0005</v>
      </c>
      <c r="E31" s="33" t="str">
        <f>'[1]Access-Out'!F31</f>
        <v>OPERACOES ESPECIAIS: CUMPRIMENTO DE SENTENCAS JUDICIAIS</v>
      </c>
      <c r="F31" s="33" t="str">
        <f>'[1]Access-Out'!H31</f>
        <v>SENTENCAS JUDICIAIS TRANSITADAS EM JULGADO (PRECATORIOS)</v>
      </c>
      <c r="G31" s="34" t="str">
        <f>'[1]Access-Out'!I31</f>
        <v>1</v>
      </c>
      <c r="H31" s="34" t="str">
        <f>'[1]Access-Out'!J31</f>
        <v>8100</v>
      </c>
      <c r="I31" s="33" t="str">
        <f>'[1]Access-Out'!K31</f>
        <v>RECURSOS PRIMARIOS DE LIVRE APLICACAO</v>
      </c>
      <c r="J31" s="34" t="str">
        <f>'[1]Access-Out'!L31</f>
        <v>3</v>
      </c>
      <c r="K31" s="35"/>
      <c r="L31" s="35"/>
      <c r="M31" s="35"/>
      <c r="N31" s="35">
        <f t="shared" si="0"/>
        <v>0</v>
      </c>
      <c r="O31" s="35"/>
      <c r="P31" s="37">
        <f>IF('[1]Access-Out'!N31=0,'[1]Access-Out'!M31,0)</f>
        <v>0</v>
      </c>
      <c r="Q31" s="37">
        <f>IF('[1]Access-Out'!N31&gt;0,'[1]Access-Out'!N31,0)</f>
        <v>26</v>
      </c>
      <c r="R31" s="37">
        <f t="shared" si="1"/>
        <v>26</v>
      </c>
      <c r="S31" s="37">
        <f>'[1]Access-Out'!O31</f>
        <v>25.32</v>
      </c>
      <c r="T31" s="38">
        <f t="shared" si="2"/>
        <v>0.97384615384615381</v>
      </c>
      <c r="U31" s="37">
        <f>'[1]Access-Out'!P31</f>
        <v>25.32</v>
      </c>
      <c r="V31" s="38">
        <f t="shared" si="3"/>
        <v>0.97384615384615381</v>
      </c>
      <c r="W31" s="37">
        <f>'[1]Access-Out'!Q31</f>
        <v>25.32</v>
      </c>
      <c r="X31" s="38">
        <f t="shared" si="4"/>
        <v>0.97384615384615381</v>
      </c>
    </row>
    <row r="32" spans="1:24" ht="28.5" customHeight="1">
      <c r="A32" s="32" t="str">
        <f>'[1]Access-Out'!A32</f>
        <v>26350</v>
      </c>
      <c r="B32" s="33" t="str">
        <f>'[1]Access-Out'!B32</f>
        <v>FUNDACAO UNIVERSIDADE FED. DA GRANDE DOURADOS</v>
      </c>
      <c r="C32" s="34" t="str">
        <f>CONCATENATE('[1]Access-Out'!C32,".",'[1]Access-Out'!D32)</f>
        <v>28.846</v>
      </c>
      <c r="D32" s="34" t="str">
        <f>CONCATENATE('[1]Access-Out'!E32,".",'[1]Access-Out'!G32)</f>
        <v>0901.0005</v>
      </c>
      <c r="E32" s="33" t="str">
        <f>'[1]Access-Out'!F32</f>
        <v>OPERACOES ESPECIAIS: CUMPRIMENTO DE SENTENCAS JUDICIAIS</v>
      </c>
      <c r="F32" s="33" t="str">
        <f>'[1]Access-Out'!H32</f>
        <v>SENTENCAS JUDICIAIS TRANSITADAS EM JULGADO (PRECATORIOS)</v>
      </c>
      <c r="G32" s="34" t="str">
        <f>'[1]Access-Out'!I32</f>
        <v>1</v>
      </c>
      <c r="H32" s="34" t="str">
        <f>'[1]Access-Out'!J32</f>
        <v>8144</v>
      </c>
      <c r="I32" s="33" t="str">
        <f>'[1]Access-Out'!K32</f>
        <v>TITULOS DE RESPONSABILID.DO TESOURO NACIONAL</v>
      </c>
      <c r="J32" s="34" t="str">
        <f>'[1]Access-Out'!L32</f>
        <v>3</v>
      </c>
      <c r="K32" s="35"/>
      <c r="L32" s="35"/>
      <c r="M32" s="35"/>
      <c r="N32" s="35">
        <f t="shared" si="0"/>
        <v>0</v>
      </c>
      <c r="O32" s="35"/>
      <c r="P32" s="37">
        <f>IF('[1]Access-Out'!N32=0,'[1]Access-Out'!M32,0)</f>
        <v>0</v>
      </c>
      <c r="Q32" s="37">
        <f>IF('[1]Access-Out'!N32&gt;0,'[1]Access-Out'!N32,0)</f>
        <v>72937</v>
      </c>
      <c r="R32" s="37">
        <f t="shared" si="1"/>
        <v>72937</v>
      </c>
      <c r="S32" s="37">
        <f>'[1]Access-Out'!O32</f>
        <v>72937</v>
      </c>
      <c r="T32" s="38">
        <f t="shared" si="2"/>
        <v>1</v>
      </c>
      <c r="U32" s="37">
        <f>'[1]Access-Out'!P32</f>
        <v>72937</v>
      </c>
      <c r="V32" s="38">
        <f t="shared" si="3"/>
        <v>1</v>
      </c>
      <c r="W32" s="37">
        <f>'[1]Access-Out'!Q32</f>
        <v>72937</v>
      </c>
      <c r="X32" s="38">
        <f t="shared" si="4"/>
        <v>1</v>
      </c>
    </row>
    <row r="33" spans="1:24" ht="28.5" customHeight="1">
      <c r="A33" s="32" t="str">
        <f>'[1]Access-Out'!A33</f>
        <v>26352</v>
      </c>
      <c r="B33" s="33" t="str">
        <f>'[1]Access-Out'!B33</f>
        <v>FUNDACAO UNIVERSIDADE FEDERAL DO ABC</v>
      </c>
      <c r="C33" s="34" t="str">
        <f>CONCATENATE('[1]Access-Out'!C33,".",'[1]Access-Out'!D33)</f>
        <v>28.846</v>
      </c>
      <c r="D33" s="34" t="str">
        <f>CONCATENATE('[1]Access-Out'!E33,".",'[1]Access-Out'!G33)</f>
        <v>0901.0005</v>
      </c>
      <c r="E33" s="33" t="str">
        <f>'[1]Access-Out'!F33</f>
        <v>OPERACOES ESPECIAIS: CUMPRIMENTO DE SENTENCAS JUDICIAIS</v>
      </c>
      <c r="F33" s="33" t="str">
        <f>'[1]Access-Out'!H33</f>
        <v>SENTENCAS JUDICIAIS TRANSITADAS EM JULGADO (PRECATORIOS)</v>
      </c>
      <c r="G33" s="34" t="str">
        <f>'[1]Access-Out'!I33</f>
        <v>1</v>
      </c>
      <c r="H33" s="34" t="str">
        <f>'[1]Access-Out'!J33</f>
        <v>8100</v>
      </c>
      <c r="I33" s="33" t="str">
        <f>'[1]Access-Out'!K33</f>
        <v>RECURSOS PRIMARIOS DE LIVRE APLICACAO</v>
      </c>
      <c r="J33" s="34" t="str">
        <f>'[1]Access-Out'!L33</f>
        <v>1</v>
      </c>
      <c r="K33" s="35"/>
      <c r="L33" s="35"/>
      <c r="M33" s="35"/>
      <c r="N33" s="35">
        <f t="shared" si="0"/>
        <v>0</v>
      </c>
      <c r="O33" s="35"/>
      <c r="P33" s="37">
        <f>IF('[1]Access-Out'!N33=0,'[1]Access-Out'!M33,0)</f>
        <v>0</v>
      </c>
      <c r="Q33" s="37">
        <f>IF('[1]Access-Out'!N33&gt;0,'[1]Access-Out'!N33,0)</f>
        <v>0</v>
      </c>
      <c r="R33" s="37">
        <f t="shared" si="1"/>
        <v>0</v>
      </c>
      <c r="S33" s="37">
        <f>'[1]Access-Out'!O33</f>
        <v>0</v>
      </c>
      <c r="T33" s="38">
        <f t="shared" si="2"/>
        <v>0</v>
      </c>
      <c r="U33" s="37">
        <f>'[1]Access-Out'!P33</f>
        <v>0</v>
      </c>
      <c r="V33" s="38">
        <f t="shared" si="3"/>
        <v>0</v>
      </c>
      <c r="W33" s="37">
        <f>'[1]Access-Out'!Q33</f>
        <v>0</v>
      </c>
      <c r="X33" s="38">
        <f t="shared" si="4"/>
        <v>0</v>
      </c>
    </row>
    <row r="34" spans="1:24" ht="28.5" customHeight="1">
      <c r="A34" s="32" t="str">
        <f>'[1]Access-Out'!A34</f>
        <v>26352</v>
      </c>
      <c r="B34" s="33" t="str">
        <f>'[1]Access-Out'!B34</f>
        <v>FUNDACAO UNIVERSIDADE FEDERAL DO ABC</v>
      </c>
      <c r="C34" s="34" t="str">
        <f>CONCATENATE('[1]Access-Out'!C34,".",'[1]Access-Out'!D34)</f>
        <v>28.846</v>
      </c>
      <c r="D34" s="34" t="str">
        <f>CONCATENATE('[1]Access-Out'!E34,".",'[1]Access-Out'!G34)</f>
        <v>0901.0005</v>
      </c>
      <c r="E34" s="33" t="str">
        <f>'[1]Access-Out'!F34</f>
        <v>OPERACOES ESPECIAIS: CUMPRIMENTO DE SENTENCAS JUDICIAIS</v>
      </c>
      <c r="F34" s="33" t="str">
        <f>'[1]Access-Out'!H34</f>
        <v>SENTENCAS JUDICIAIS TRANSITADAS EM JULGADO (PRECATORIOS)</v>
      </c>
      <c r="G34" s="34" t="str">
        <f>'[1]Access-Out'!I34</f>
        <v>1</v>
      </c>
      <c r="H34" s="34" t="str">
        <f>'[1]Access-Out'!J34</f>
        <v>8144</v>
      </c>
      <c r="I34" s="33" t="str">
        <f>'[1]Access-Out'!K34</f>
        <v>TITULOS DE RESPONSABILID.DO TESOURO NACIONAL</v>
      </c>
      <c r="J34" s="34" t="str">
        <f>'[1]Access-Out'!L34</f>
        <v>1</v>
      </c>
      <c r="K34" s="35"/>
      <c r="L34" s="35"/>
      <c r="M34" s="35"/>
      <c r="N34" s="35">
        <f>K34+L34-M34</f>
        <v>0</v>
      </c>
      <c r="O34" s="35"/>
      <c r="P34" s="37">
        <f>IF('[1]Access-Out'!N34=0,'[1]Access-Out'!M34,0)</f>
        <v>0</v>
      </c>
      <c r="Q34" s="37">
        <f>IF('[1]Access-Out'!N34&gt;0,'[1]Access-Out'!N34,0)</f>
        <v>190405</v>
      </c>
      <c r="R34" s="37">
        <f>N34-O34+P34+Q34</f>
        <v>190405</v>
      </c>
      <c r="S34" s="37">
        <f>'[1]Access-Out'!O34</f>
        <v>190404.63</v>
      </c>
      <c r="T34" s="38">
        <f>IF(R34&gt;0,S34/R34,0)</f>
        <v>0.99999805677371922</v>
      </c>
      <c r="U34" s="37">
        <f>'[1]Access-Out'!P34</f>
        <v>190404.63</v>
      </c>
      <c r="V34" s="38">
        <f>IF(R34&gt;0,U34/R34,0)</f>
        <v>0.99999805677371922</v>
      </c>
      <c r="W34" s="37">
        <f>'[1]Access-Out'!Q34</f>
        <v>190404.63</v>
      </c>
      <c r="X34" s="38">
        <f>IF(R34&gt;0,W34/R34,0)</f>
        <v>0.99999805677371922</v>
      </c>
    </row>
    <row r="35" spans="1:24" ht="28.5" customHeight="1">
      <c r="A35" s="32" t="str">
        <f>'[1]Access-Out'!A35</f>
        <v>26439</v>
      </c>
      <c r="B35" s="33" t="str">
        <f>'[1]Access-Out'!B35</f>
        <v>INST.FED.DE EDUC.,CIENC.E TEC.DE SAO PAULO</v>
      </c>
      <c r="C35" s="34" t="str">
        <f>CONCATENATE('[1]Access-Out'!C35,".",'[1]Access-Out'!D35)</f>
        <v>28.846</v>
      </c>
      <c r="D35" s="34" t="str">
        <f>CONCATENATE('[1]Access-Out'!E35,".",'[1]Access-Out'!G35)</f>
        <v>0901.0005</v>
      </c>
      <c r="E35" s="33" t="str">
        <f>'[1]Access-Out'!F35</f>
        <v>OPERACOES ESPECIAIS: CUMPRIMENTO DE SENTENCAS JUDICIAIS</v>
      </c>
      <c r="F35" s="33" t="str">
        <f>'[1]Access-Out'!H35</f>
        <v>SENTENCAS JUDICIAIS TRANSITADAS EM JULGADO (PRECATORIOS)</v>
      </c>
      <c r="G35" s="34" t="str">
        <f>'[1]Access-Out'!I35</f>
        <v>1</v>
      </c>
      <c r="H35" s="34" t="str">
        <f>'[1]Access-Out'!J35</f>
        <v>8100</v>
      </c>
      <c r="I35" s="33" t="str">
        <f>'[1]Access-Out'!K35</f>
        <v>RECURSOS PRIMARIOS DE LIVRE APLICACAO</v>
      </c>
      <c r="J35" s="34" t="str">
        <f>'[1]Access-Out'!L35</f>
        <v>1</v>
      </c>
      <c r="K35" s="35"/>
      <c r="L35" s="35"/>
      <c r="M35" s="35"/>
      <c r="N35" s="35">
        <f>K35+L35-M35</f>
        <v>0</v>
      </c>
      <c r="O35" s="35"/>
      <c r="P35" s="37">
        <f>IF('[1]Access-Out'!N35=0,'[1]Access-Out'!M35,0)</f>
        <v>0</v>
      </c>
      <c r="Q35" s="37">
        <f>IF('[1]Access-Out'!N35&gt;0,'[1]Access-Out'!N35,0)</f>
        <v>0</v>
      </c>
      <c r="R35" s="37">
        <f>N35-O35+P35+Q35</f>
        <v>0</v>
      </c>
      <c r="S35" s="37">
        <f>'[1]Access-Out'!O35</f>
        <v>0</v>
      </c>
      <c r="T35" s="38">
        <f>IF(R35&gt;0,S35/R35,0)</f>
        <v>0</v>
      </c>
      <c r="U35" s="37">
        <f>'[1]Access-Out'!P35</f>
        <v>0</v>
      </c>
      <c r="V35" s="38">
        <f>IF(R35&gt;0,U35/R35,0)</f>
        <v>0</v>
      </c>
      <c r="W35" s="37">
        <f>'[1]Access-Out'!Q35</f>
        <v>0</v>
      </c>
      <c r="X35" s="38">
        <f>IF(R35&gt;0,W35/R35,0)</f>
        <v>0</v>
      </c>
    </row>
    <row r="36" spans="1:24" ht="28.5" customHeight="1">
      <c r="A36" s="32" t="str">
        <f>'[1]Access-Out'!A36</f>
        <v>26439</v>
      </c>
      <c r="B36" s="33" t="str">
        <f>'[1]Access-Out'!B36</f>
        <v>INST.FED.DE EDUC.,CIENC.E TEC.DE SAO PAULO</v>
      </c>
      <c r="C36" s="34" t="str">
        <f>CONCATENATE('[1]Access-Out'!C36,".",'[1]Access-Out'!D36)</f>
        <v>28.846</v>
      </c>
      <c r="D36" s="34" t="str">
        <f>CONCATENATE('[1]Access-Out'!E36,".",'[1]Access-Out'!G36)</f>
        <v>0901.0005</v>
      </c>
      <c r="E36" s="33" t="str">
        <f>'[1]Access-Out'!F36</f>
        <v>OPERACOES ESPECIAIS: CUMPRIMENTO DE SENTENCAS JUDICIAIS</v>
      </c>
      <c r="F36" s="33" t="str">
        <f>'[1]Access-Out'!H36</f>
        <v>SENTENCAS JUDICIAIS TRANSITADAS EM JULGADO (PRECATORIOS)</v>
      </c>
      <c r="G36" s="34" t="str">
        <f>'[1]Access-Out'!I36</f>
        <v>1</v>
      </c>
      <c r="H36" s="34" t="str">
        <f>'[1]Access-Out'!J36</f>
        <v>8144</v>
      </c>
      <c r="I36" s="33" t="str">
        <f>'[1]Access-Out'!K36</f>
        <v>TITULOS DE RESPONSABILID.DO TESOURO NACIONAL</v>
      </c>
      <c r="J36" s="34" t="str">
        <f>'[1]Access-Out'!L36</f>
        <v>1</v>
      </c>
      <c r="K36" s="35"/>
      <c r="L36" s="35"/>
      <c r="M36" s="35"/>
      <c r="N36" s="35">
        <f t="shared" ref="N36:N58" si="5">K36+L36-M36</f>
        <v>0</v>
      </c>
      <c r="O36" s="35"/>
      <c r="P36" s="37">
        <f>IF('[1]Access-Out'!N36=0,'[1]Access-Out'!M36,0)</f>
        <v>0</v>
      </c>
      <c r="Q36" s="37">
        <f>IF('[1]Access-Out'!N36&gt;0,'[1]Access-Out'!N36,0)</f>
        <v>75953</v>
      </c>
      <c r="R36" s="37">
        <f t="shared" ref="R36:R58" si="6">N36-O36+P36+Q36</f>
        <v>75953</v>
      </c>
      <c r="S36" s="37">
        <f>'[1]Access-Out'!O36</f>
        <v>75952.509999999995</v>
      </c>
      <c r="T36" s="38">
        <f t="shared" ref="T36:T58" si="7">IF(R36&gt;0,S36/R36,0)</f>
        <v>0.99999354864192325</v>
      </c>
      <c r="U36" s="37">
        <f>'[1]Access-Out'!P36</f>
        <v>75952.509999999995</v>
      </c>
      <c r="V36" s="38">
        <f t="shared" ref="V36:V58" si="8">IF(R36&gt;0,U36/R36,0)</f>
        <v>0.99999354864192325</v>
      </c>
      <c r="W36" s="37">
        <f>'[1]Access-Out'!Q36</f>
        <v>75952.509999999995</v>
      </c>
      <c r="X36" s="38">
        <f t="shared" ref="X36:X58" si="9">IF(R36&gt;0,W36/R36,0)</f>
        <v>0.99999354864192325</v>
      </c>
    </row>
    <row r="37" spans="1:24" ht="28.5" customHeight="1">
      <c r="A37" s="32" t="str">
        <f>'[1]Access-Out'!A37</f>
        <v>30202</v>
      </c>
      <c r="B37" s="33" t="str">
        <f>'[1]Access-Out'!B37</f>
        <v>FUNDACAO NACIONAL DO INDIO</v>
      </c>
      <c r="C37" s="34" t="str">
        <f>CONCATENATE('[1]Access-Out'!C37,".",'[1]Access-Out'!D37)</f>
        <v>28.846</v>
      </c>
      <c r="D37" s="34" t="str">
        <f>CONCATENATE('[1]Access-Out'!E37,".",'[1]Access-Out'!G37)</f>
        <v>0901.0005</v>
      </c>
      <c r="E37" s="33" t="str">
        <f>'[1]Access-Out'!F37</f>
        <v>OPERACOES ESPECIAIS: CUMPRIMENTO DE SENTENCAS JUDICIAIS</v>
      </c>
      <c r="F37" s="33" t="str">
        <f>'[1]Access-Out'!H37</f>
        <v>SENTENCAS JUDICIAIS TRANSITADAS EM JULGADO (PRECATORIOS)</v>
      </c>
      <c r="G37" s="34" t="str">
        <f>'[1]Access-Out'!I37</f>
        <v>1</v>
      </c>
      <c r="H37" s="34" t="str">
        <f>'[1]Access-Out'!J37</f>
        <v>0144</v>
      </c>
      <c r="I37" s="33" t="str">
        <f>'[1]Access-Out'!K37</f>
        <v>TITULOS DE RESPONSABILID.DO TESOURO NACIONAL</v>
      </c>
      <c r="J37" s="34" t="str">
        <f>'[1]Access-Out'!L37</f>
        <v>1</v>
      </c>
      <c r="K37" s="35"/>
      <c r="L37" s="35"/>
      <c r="M37" s="35"/>
      <c r="N37" s="35">
        <f t="shared" si="5"/>
        <v>0</v>
      </c>
      <c r="O37" s="35"/>
      <c r="P37" s="37">
        <f>IF('[1]Access-Out'!N37=0,'[1]Access-Out'!M37,0)</f>
        <v>0</v>
      </c>
      <c r="Q37" s="37">
        <f>IF('[1]Access-Out'!N37&gt;0,'[1]Access-Out'!N37,0)</f>
        <v>608942</v>
      </c>
      <c r="R37" s="37">
        <f t="shared" si="6"/>
        <v>608942</v>
      </c>
      <c r="S37" s="37">
        <f>'[1]Access-Out'!O37</f>
        <v>608941.4</v>
      </c>
      <c r="T37" s="38">
        <f t="shared" si="7"/>
        <v>0.9999990146844856</v>
      </c>
      <c r="U37" s="37">
        <f>'[1]Access-Out'!P37</f>
        <v>608941.4</v>
      </c>
      <c r="V37" s="38">
        <f t="shared" si="8"/>
        <v>0.9999990146844856</v>
      </c>
      <c r="W37" s="37">
        <f>'[1]Access-Out'!Q37</f>
        <v>608941.4</v>
      </c>
      <c r="X37" s="38">
        <f t="shared" si="9"/>
        <v>0.9999990146844856</v>
      </c>
    </row>
    <row r="38" spans="1:24" ht="28.5" customHeight="1">
      <c r="A38" s="32" t="str">
        <f>'[1]Access-Out'!A38</f>
        <v>36211</v>
      </c>
      <c r="B38" s="33" t="str">
        <f>'[1]Access-Out'!B38</f>
        <v>FUNDACAO NACIONAL DE SAUDE</v>
      </c>
      <c r="C38" s="34" t="str">
        <f>CONCATENATE('[1]Access-Out'!C38,".",'[1]Access-Out'!D38)</f>
        <v>28.846</v>
      </c>
      <c r="D38" s="34" t="str">
        <f>CONCATENATE('[1]Access-Out'!E38,".",'[1]Access-Out'!G38)</f>
        <v>0901.0005</v>
      </c>
      <c r="E38" s="33" t="str">
        <f>'[1]Access-Out'!F38</f>
        <v>OPERACOES ESPECIAIS: CUMPRIMENTO DE SENTENCAS JUDICIAIS</v>
      </c>
      <c r="F38" s="33" t="str">
        <f>'[1]Access-Out'!H38</f>
        <v>SENTENCAS JUDICIAIS TRANSITADAS EM JULGADO (PRECATORIOS)</v>
      </c>
      <c r="G38" s="34" t="str">
        <f>'[1]Access-Out'!I38</f>
        <v>2</v>
      </c>
      <c r="H38" s="34" t="str">
        <f>'[1]Access-Out'!J38</f>
        <v>6144</v>
      </c>
      <c r="I38" s="33" t="str">
        <f>'[1]Access-Out'!K38</f>
        <v>TITULOS DE RESPONSABILID.DO TESOURO NACIONAL</v>
      </c>
      <c r="J38" s="34" t="str">
        <f>'[1]Access-Out'!L38</f>
        <v>3</v>
      </c>
      <c r="K38" s="35"/>
      <c r="L38" s="35"/>
      <c r="M38" s="35"/>
      <c r="N38" s="35">
        <f t="shared" si="5"/>
        <v>0</v>
      </c>
      <c r="O38" s="35"/>
      <c r="P38" s="37">
        <f>IF('[1]Access-Out'!N38=0,'[1]Access-Out'!M38,0)</f>
        <v>0</v>
      </c>
      <c r="Q38" s="37">
        <f>IF('[1]Access-Out'!N38&gt;0,'[1]Access-Out'!N38,0)</f>
        <v>258320</v>
      </c>
      <c r="R38" s="37">
        <f t="shared" si="6"/>
        <v>258320</v>
      </c>
      <c r="S38" s="37">
        <f>'[1]Access-Out'!O38</f>
        <v>258319.12</v>
      </c>
      <c r="T38" s="38">
        <f t="shared" si="7"/>
        <v>0.99999659337256119</v>
      </c>
      <c r="U38" s="37">
        <f>'[1]Access-Out'!P38</f>
        <v>258319.12</v>
      </c>
      <c r="V38" s="38">
        <f t="shared" si="8"/>
        <v>0.99999659337256119</v>
      </c>
      <c r="W38" s="37">
        <f>'[1]Access-Out'!Q38</f>
        <v>258319.12</v>
      </c>
      <c r="X38" s="38">
        <f t="shared" si="9"/>
        <v>0.99999659337256119</v>
      </c>
    </row>
    <row r="39" spans="1:24" ht="28.5" customHeight="1">
      <c r="A39" s="32" t="str">
        <f>'[1]Access-Out'!A39</f>
        <v>36211</v>
      </c>
      <c r="B39" s="33" t="str">
        <f>'[1]Access-Out'!B39</f>
        <v>FUNDACAO NACIONAL DE SAUDE</v>
      </c>
      <c r="C39" s="34" t="str">
        <f>CONCATENATE('[1]Access-Out'!C39,".",'[1]Access-Out'!D39)</f>
        <v>28.846</v>
      </c>
      <c r="D39" s="34" t="str">
        <f>CONCATENATE('[1]Access-Out'!E39,".",'[1]Access-Out'!G39)</f>
        <v>0901.0005</v>
      </c>
      <c r="E39" s="33" t="str">
        <f>'[1]Access-Out'!F39</f>
        <v>OPERACOES ESPECIAIS: CUMPRIMENTO DE SENTENCAS JUDICIAIS</v>
      </c>
      <c r="F39" s="33" t="str">
        <f>'[1]Access-Out'!H39</f>
        <v>SENTENCAS JUDICIAIS TRANSITADAS EM JULGADO (PRECATORIOS)</v>
      </c>
      <c r="G39" s="34" t="str">
        <f>'[1]Access-Out'!I39</f>
        <v>2</v>
      </c>
      <c r="H39" s="34" t="str">
        <f>'[1]Access-Out'!J39</f>
        <v>6144</v>
      </c>
      <c r="I39" s="33" t="str">
        <f>'[1]Access-Out'!K39</f>
        <v>TITULOS DE RESPONSABILID.DO TESOURO NACIONAL</v>
      </c>
      <c r="J39" s="34" t="str">
        <f>'[1]Access-Out'!L39</f>
        <v>1</v>
      </c>
      <c r="K39" s="35"/>
      <c r="L39" s="35"/>
      <c r="M39" s="35"/>
      <c r="N39" s="35">
        <f t="shared" si="5"/>
        <v>0</v>
      </c>
      <c r="O39" s="35"/>
      <c r="P39" s="37">
        <f>IF('[1]Access-Out'!N39=0,'[1]Access-Out'!M39,0)</f>
        <v>0</v>
      </c>
      <c r="Q39" s="37">
        <f>IF('[1]Access-Out'!N39&gt;0,'[1]Access-Out'!N39,0)</f>
        <v>403913</v>
      </c>
      <c r="R39" s="37">
        <f t="shared" si="6"/>
        <v>403913</v>
      </c>
      <c r="S39" s="37">
        <f>'[1]Access-Out'!O39</f>
        <v>403912.98</v>
      </c>
      <c r="T39" s="38">
        <f t="shared" si="7"/>
        <v>0.99999995048438639</v>
      </c>
      <c r="U39" s="37">
        <f>'[1]Access-Out'!P39</f>
        <v>403912.98</v>
      </c>
      <c r="V39" s="38">
        <f t="shared" si="8"/>
        <v>0.99999995048438639</v>
      </c>
      <c r="W39" s="37">
        <f>'[1]Access-Out'!Q39</f>
        <v>403912.98</v>
      </c>
      <c r="X39" s="38">
        <f t="shared" si="9"/>
        <v>0.99999995048438639</v>
      </c>
    </row>
    <row r="40" spans="1:24" ht="28.5" customHeight="1">
      <c r="A40" s="32" t="str">
        <f>'[1]Access-Out'!A40</f>
        <v>36213</v>
      </c>
      <c r="B40" s="33" t="str">
        <f>'[1]Access-Out'!B40</f>
        <v>AGENCIA NACIONAL DE SAUDE SUPLEMENTAR</v>
      </c>
      <c r="C40" s="34" t="str">
        <f>CONCATENATE('[1]Access-Out'!C40,".",'[1]Access-Out'!D40)</f>
        <v>28.846</v>
      </c>
      <c r="D40" s="34" t="str">
        <f>CONCATENATE('[1]Access-Out'!E40,".",'[1]Access-Out'!G40)</f>
        <v>0901.0005</v>
      </c>
      <c r="E40" s="33" t="str">
        <f>'[1]Access-Out'!F40</f>
        <v>OPERACOES ESPECIAIS: CUMPRIMENTO DE SENTENCAS JUDICIAIS</v>
      </c>
      <c r="F40" s="33" t="str">
        <f>'[1]Access-Out'!H40</f>
        <v>SENTENCAS JUDICIAIS TRANSITADAS EM JULGADO (PRECATORIOS)</v>
      </c>
      <c r="G40" s="34" t="str">
        <f>'[1]Access-Out'!I40</f>
        <v>2</v>
      </c>
      <c r="H40" s="34" t="str">
        <f>'[1]Access-Out'!J40</f>
        <v>0144</v>
      </c>
      <c r="I40" s="33" t="str">
        <f>'[1]Access-Out'!K40</f>
        <v>TITULOS DE RESPONSABILID.DO TESOURO NACIONAL</v>
      </c>
      <c r="J40" s="34" t="str">
        <f>'[1]Access-Out'!L40</f>
        <v>3</v>
      </c>
      <c r="K40" s="35"/>
      <c r="L40" s="35"/>
      <c r="M40" s="35"/>
      <c r="N40" s="35">
        <f t="shared" si="5"/>
        <v>0</v>
      </c>
      <c r="O40" s="35"/>
      <c r="P40" s="37">
        <f>IF('[1]Access-Out'!N40=0,'[1]Access-Out'!M40,0)</f>
        <v>0</v>
      </c>
      <c r="Q40" s="37">
        <f>IF('[1]Access-Out'!N40&gt;0,'[1]Access-Out'!N40,0)</f>
        <v>106230</v>
      </c>
      <c r="R40" s="37">
        <f t="shared" si="6"/>
        <v>106230</v>
      </c>
      <c r="S40" s="37">
        <f>'[1]Access-Out'!O40</f>
        <v>106229.48</v>
      </c>
      <c r="T40" s="38">
        <f t="shared" si="7"/>
        <v>0.9999951049609338</v>
      </c>
      <c r="U40" s="37">
        <f>'[1]Access-Out'!P40</f>
        <v>106229.48</v>
      </c>
      <c r="V40" s="38">
        <f t="shared" si="8"/>
        <v>0.9999951049609338</v>
      </c>
      <c r="W40" s="37">
        <f>'[1]Access-Out'!Q40</f>
        <v>106229.48</v>
      </c>
      <c r="X40" s="38">
        <f t="shared" si="9"/>
        <v>0.9999951049609338</v>
      </c>
    </row>
    <row r="41" spans="1:24" ht="28.5" customHeight="1">
      <c r="A41" s="32" t="str">
        <f>'[1]Access-Out'!A41</f>
        <v>39252</v>
      </c>
      <c r="B41" s="33" t="str">
        <f>'[1]Access-Out'!B41</f>
        <v>DEPTO.NAC.DE INFRA±ESTRUT.DE TRANSPORTES-DNIT</v>
      </c>
      <c r="C41" s="34" t="str">
        <f>CONCATENATE('[1]Access-Out'!C41,".",'[1]Access-Out'!D41)</f>
        <v>28.846</v>
      </c>
      <c r="D41" s="34" t="str">
        <f>CONCATENATE('[1]Access-Out'!E41,".",'[1]Access-Out'!G41)</f>
        <v>0901.0005</v>
      </c>
      <c r="E41" s="33" t="str">
        <f>'[1]Access-Out'!F41</f>
        <v>OPERACOES ESPECIAIS: CUMPRIMENTO DE SENTENCAS JUDICIAIS</v>
      </c>
      <c r="F41" s="33" t="str">
        <f>'[1]Access-Out'!H41</f>
        <v>SENTENCAS JUDICIAIS TRANSITADAS EM JULGADO (PRECATORIOS)</v>
      </c>
      <c r="G41" s="34" t="str">
        <f>'[1]Access-Out'!I41</f>
        <v>1</v>
      </c>
      <c r="H41" s="34" t="str">
        <f>'[1]Access-Out'!J41</f>
        <v>0144</v>
      </c>
      <c r="I41" s="33" t="str">
        <f>'[1]Access-Out'!K41</f>
        <v>TITULOS DE RESPONSABILID.DO TESOURO NACIONAL</v>
      </c>
      <c r="J41" s="34" t="str">
        <f>'[1]Access-Out'!L41</f>
        <v>3</v>
      </c>
      <c r="K41" s="35"/>
      <c r="L41" s="35"/>
      <c r="M41" s="35"/>
      <c r="N41" s="35">
        <f t="shared" si="5"/>
        <v>0</v>
      </c>
      <c r="O41" s="35"/>
      <c r="P41" s="37">
        <f>IF('[1]Access-Out'!N41=0,'[1]Access-Out'!M41,0)</f>
        <v>0</v>
      </c>
      <c r="Q41" s="37">
        <f>IF('[1]Access-Out'!N41&gt;0,'[1]Access-Out'!N41,0)</f>
        <v>6142292</v>
      </c>
      <c r="R41" s="37">
        <f t="shared" si="6"/>
        <v>6142292</v>
      </c>
      <c r="S41" s="37">
        <f>'[1]Access-Out'!O41</f>
        <v>6142291.1399999997</v>
      </c>
      <c r="T41" s="38">
        <f t="shared" si="7"/>
        <v>0.99999985998711871</v>
      </c>
      <c r="U41" s="37">
        <f>'[1]Access-Out'!P41</f>
        <v>6142291.1399999997</v>
      </c>
      <c r="V41" s="38">
        <f t="shared" si="8"/>
        <v>0.99999985998711871</v>
      </c>
      <c r="W41" s="37">
        <f>'[1]Access-Out'!Q41</f>
        <v>6142291.1399999997</v>
      </c>
      <c r="X41" s="38">
        <f t="shared" si="9"/>
        <v>0.99999985998711871</v>
      </c>
    </row>
    <row r="42" spans="1:24" ht="28.5" customHeight="1">
      <c r="A42" s="32" t="str">
        <f>'[1]Access-Out'!A42</f>
        <v>39254</v>
      </c>
      <c r="B42" s="33" t="str">
        <f>'[1]Access-Out'!B42</f>
        <v>AGENCIA NACIONAL DE AVIACAO CIVIL - ANAC</v>
      </c>
      <c r="C42" s="34" t="str">
        <f>CONCATENATE('[1]Access-Out'!C42,".",'[1]Access-Out'!D42)</f>
        <v>28.846</v>
      </c>
      <c r="D42" s="34" t="str">
        <f>CONCATENATE('[1]Access-Out'!E42,".",'[1]Access-Out'!G42)</f>
        <v>0901.0005</v>
      </c>
      <c r="E42" s="33" t="str">
        <f>'[1]Access-Out'!F42</f>
        <v>OPERACOES ESPECIAIS: CUMPRIMENTO DE SENTENCAS JUDICIAIS</v>
      </c>
      <c r="F42" s="33" t="str">
        <f>'[1]Access-Out'!H42</f>
        <v>SENTENCAS JUDICIAIS TRANSITADAS EM JULGADO (PRECATORIOS)</v>
      </c>
      <c r="G42" s="34" t="str">
        <f>'[1]Access-Out'!I42</f>
        <v>1</v>
      </c>
      <c r="H42" s="34" t="str">
        <f>'[1]Access-Out'!J42</f>
        <v>0100</v>
      </c>
      <c r="I42" s="33" t="str">
        <f>'[1]Access-Out'!K42</f>
        <v>RECURSOS PRIMARIOS DE LIVRE APLICACAO</v>
      </c>
      <c r="J42" s="34" t="str">
        <f>'[1]Access-Out'!L42</f>
        <v>1</v>
      </c>
      <c r="K42" s="35"/>
      <c r="L42" s="35"/>
      <c r="M42" s="35"/>
      <c r="N42" s="35">
        <f t="shared" si="5"/>
        <v>0</v>
      </c>
      <c r="O42" s="35"/>
      <c r="P42" s="37">
        <f>IF('[1]Access-Out'!N42=0,'[1]Access-Out'!M42,0)</f>
        <v>0</v>
      </c>
      <c r="Q42" s="37">
        <f>IF('[1]Access-Out'!N42&gt;0,'[1]Access-Out'!N42,0)</f>
        <v>0</v>
      </c>
      <c r="R42" s="37">
        <f t="shared" si="6"/>
        <v>0</v>
      </c>
      <c r="S42" s="37">
        <f>'[1]Access-Out'!O42</f>
        <v>0</v>
      </c>
      <c r="T42" s="38">
        <f t="shared" si="7"/>
        <v>0</v>
      </c>
      <c r="U42" s="37">
        <f>'[1]Access-Out'!P42</f>
        <v>0</v>
      </c>
      <c r="V42" s="38">
        <f t="shared" si="8"/>
        <v>0</v>
      </c>
      <c r="W42" s="37">
        <f>'[1]Access-Out'!Q42</f>
        <v>0</v>
      </c>
      <c r="X42" s="38">
        <f t="shared" si="9"/>
        <v>0</v>
      </c>
    </row>
    <row r="43" spans="1:24" ht="28.5" customHeight="1">
      <c r="A43" s="32" t="str">
        <f>'[1]Access-Out'!A43</f>
        <v>39254</v>
      </c>
      <c r="B43" s="33" t="str">
        <f>'[1]Access-Out'!B43</f>
        <v>AGENCIA NACIONAL DE AVIACAO CIVIL - ANAC</v>
      </c>
      <c r="C43" s="34" t="str">
        <f>CONCATENATE('[1]Access-Out'!C43,".",'[1]Access-Out'!D43)</f>
        <v>28.846</v>
      </c>
      <c r="D43" s="34" t="str">
        <f>CONCATENATE('[1]Access-Out'!E43,".",'[1]Access-Out'!G43)</f>
        <v>0901.0005</v>
      </c>
      <c r="E43" s="33" t="str">
        <f>'[1]Access-Out'!F43</f>
        <v>OPERACOES ESPECIAIS: CUMPRIMENTO DE SENTENCAS JUDICIAIS</v>
      </c>
      <c r="F43" s="33" t="str">
        <f>'[1]Access-Out'!H43</f>
        <v>SENTENCAS JUDICIAIS TRANSITADAS EM JULGADO (PRECATORIOS)</v>
      </c>
      <c r="G43" s="34" t="str">
        <f>'[1]Access-Out'!I43</f>
        <v>1</v>
      </c>
      <c r="H43" s="34" t="str">
        <f>'[1]Access-Out'!J43</f>
        <v>0144</v>
      </c>
      <c r="I43" s="33" t="str">
        <f>'[1]Access-Out'!K43</f>
        <v>TITULOS DE RESPONSABILID.DO TESOURO NACIONAL</v>
      </c>
      <c r="J43" s="34" t="str">
        <f>'[1]Access-Out'!L43</f>
        <v>1</v>
      </c>
      <c r="K43" s="35"/>
      <c r="L43" s="35"/>
      <c r="M43" s="35"/>
      <c r="N43" s="35">
        <f t="shared" si="5"/>
        <v>0</v>
      </c>
      <c r="O43" s="35"/>
      <c r="P43" s="37">
        <f>IF('[1]Access-Out'!N43=0,'[1]Access-Out'!M43,0)</f>
        <v>0</v>
      </c>
      <c r="Q43" s="37">
        <f>IF('[1]Access-Out'!N43&gt;0,'[1]Access-Out'!N43,0)</f>
        <v>110573</v>
      </c>
      <c r="R43" s="37">
        <f t="shared" si="6"/>
        <v>110573</v>
      </c>
      <c r="S43" s="37">
        <f>'[1]Access-Out'!O43</f>
        <v>110572.22</v>
      </c>
      <c r="T43" s="38">
        <f t="shared" si="7"/>
        <v>0.99999294583668707</v>
      </c>
      <c r="U43" s="37">
        <f>'[1]Access-Out'!P43</f>
        <v>110572.22</v>
      </c>
      <c r="V43" s="38">
        <f t="shared" si="8"/>
        <v>0.99999294583668707</v>
      </c>
      <c r="W43" s="37">
        <f>'[1]Access-Out'!Q43</f>
        <v>110572.22</v>
      </c>
      <c r="X43" s="38">
        <f t="shared" si="9"/>
        <v>0.99999294583668707</v>
      </c>
    </row>
    <row r="44" spans="1:24" ht="28.5" customHeight="1">
      <c r="A44" s="32" t="str">
        <f>'[1]Access-Out'!A44</f>
        <v>44201</v>
      </c>
      <c r="B44" s="33" t="str">
        <f>'[1]Access-Out'!B44</f>
        <v>INST.BRAS.DO MEIO AMB.E REC.NAT.RENOVAVEIS</v>
      </c>
      <c r="C44" s="34" t="str">
        <f>CONCATENATE('[1]Access-Out'!C44,".",'[1]Access-Out'!D44)</f>
        <v>28.846</v>
      </c>
      <c r="D44" s="34" t="str">
        <f>CONCATENATE('[1]Access-Out'!E44,".",'[1]Access-Out'!G44)</f>
        <v>0901.0005</v>
      </c>
      <c r="E44" s="33" t="str">
        <f>'[1]Access-Out'!F44</f>
        <v>OPERACOES ESPECIAIS: CUMPRIMENTO DE SENTENCAS JUDICIAIS</v>
      </c>
      <c r="F44" s="33" t="str">
        <f>'[1]Access-Out'!H44</f>
        <v>SENTENCAS JUDICIAIS TRANSITADAS EM JULGADO (PRECATORIOS)</v>
      </c>
      <c r="G44" s="34" t="str">
        <f>'[1]Access-Out'!I44</f>
        <v>1</v>
      </c>
      <c r="H44" s="34" t="str">
        <f>'[1]Access-Out'!J44</f>
        <v>0144</v>
      </c>
      <c r="I44" s="33" t="str">
        <f>'[1]Access-Out'!K44</f>
        <v>TITULOS DE RESPONSABILID.DO TESOURO NACIONAL</v>
      </c>
      <c r="J44" s="34" t="str">
        <f>'[1]Access-Out'!L44</f>
        <v>3</v>
      </c>
      <c r="K44" s="35"/>
      <c r="L44" s="35"/>
      <c r="M44" s="35"/>
      <c r="N44" s="35">
        <f t="shared" si="5"/>
        <v>0</v>
      </c>
      <c r="O44" s="35"/>
      <c r="P44" s="37">
        <f>IF('[1]Access-Out'!N44=0,'[1]Access-Out'!M44,0)</f>
        <v>0</v>
      </c>
      <c r="Q44" s="37">
        <f>IF('[1]Access-Out'!N44&gt;0,'[1]Access-Out'!N44,0)</f>
        <v>1632619</v>
      </c>
      <c r="R44" s="37">
        <f t="shared" si="6"/>
        <v>1632619</v>
      </c>
      <c r="S44" s="37">
        <f>'[1]Access-Out'!O44</f>
        <v>1632618.37</v>
      </c>
      <c r="T44" s="38">
        <f t="shared" si="7"/>
        <v>0.9999996141169496</v>
      </c>
      <c r="U44" s="37">
        <f>'[1]Access-Out'!P44</f>
        <v>1632618.37</v>
      </c>
      <c r="V44" s="38">
        <f t="shared" si="8"/>
        <v>0.9999996141169496</v>
      </c>
      <c r="W44" s="37">
        <f>'[1]Access-Out'!Q44</f>
        <v>1632618.37</v>
      </c>
      <c r="X44" s="38">
        <f t="shared" si="9"/>
        <v>0.9999996141169496</v>
      </c>
    </row>
    <row r="45" spans="1:24" ht="28.5" customHeight="1">
      <c r="A45" s="32" t="str">
        <f>'[1]Access-Out'!A45</f>
        <v>44201</v>
      </c>
      <c r="B45" s="33" t="str">
        <f>'[1]Access-Out'!B45</f>
        <v>INST.BRAS.DO MEIO AMB.E REC.NAT.RENOVAVEIS</v>
      </c>
      <c r="C45" s="34" t="str">
        <f>CONCATENATE('[1]Access-Out'!C45,".",'[1]Access-Out'!D45)</f>
        <v>28.846</v>
      </c>
      <c r="D45" s="34" t="str">
        <f>CONCATENATE('[1]Access-Out'!E45,".",'[1]Access-Out'!G45)</f>
        <v>0901.0005</v>
      </c>
      <c r="E45" s="33" t="str">
        <f>'[1]Access-Out'!F45</f>
        <v>OPERACOES ESPECIAIS: CUMPRIMENTO DE SENTENCAS JUDICIAIS</v>
      </c>
      <c r="F45" s="33" t="str">
        <f>'[1]Access-Out'!H45</f>
        <v>SENTENCAS JUDICIAIS TRANSITADAS EM JULGADO (PRECATORIOS)</v>
      </c>
      <c r="G45" s="34" t="str">
        <f>'[1]Access-Out'!I45</f>
        <v>1</v>
      </c>
      <c r="H45" s="34" t="str">
        <f>'[1]Access-Out'!J45</f>
        <v>0144</v>
      </c>
      <c r="I45" s="33" t="str">
        <f>'[1]Access-Out'!K45</f>
        <v>TITULOS DE RESPONSABILID.DO TESOURO NACIONAL</v>
      </c>
      <c r="J45" s="34" t="str">
        <f>'[1]Access-Out'!L45</f>
        <v>1</v>
      </c>
      <c r="K45" s="35"/>
      <c r="L45" s="35"/>
      <c r="M45" s="35"/>
      <c r="N45" s="35">
        <f t="shared" si="5"/>
        <v>0</v>
      </c>
      <c r="O45" s="35"/>
      <c r="P45" s="37">
        <f>IF('[1]Access-Out'!N45=0,'[1]Access-Out'!M45,0)</f>
        <v>0</v>
      </c>
      <c r="Q45" s="37">
        <f>IF('[1]Access-Out'!N45&gt;0,'[1]Access-Out'!N45,0)</f>
        <v>150426</v>
      </c>
      <c r="R45" s="37">
        <f t="shared" si="6"/>
        <v>150426</v>
      </c>
      <c r="S45" s="37">
        <f>'[1]Access-Out'!O45</f>
        <v>150425.89000000001</v>
      </c>
      <c r="T45" s="38">
        <f t="shared" si="7"/>
        <v>0.99999926874343537</v>
      </c>
      <c r="U45" s="37">
        <f>'[1]Access-Out'!P45</f>
        <v>150425.89000000001</v>
      </c>
      <c r="V45" s="38">
        <f t="shared" si="8"/>
        <v>0.99999926874343537</v>
      </c>
      <c r="W45" s="37">
        <f>'[1]Access-Out'!Q45</f>
        <v>150425.89000000001</v>
      </c>
      <c r="X45" s="38">
        <f t="shared" si="9"/>
        <v>0.99999926874343537</v>
      </c>
    </row>
    <row r="46" spans="1:24" ht="28.5" customHeight="1">
      <c r="A46" s="32" t="str">
        <f>'[1]Access-Out'!A46</f>
        <v>55206</v>
      </c>
      <c r="B46" s="33" t="str">
        <f>'[1]Access-Out'!B46</f>
        <v>FUNDACAO NACIONAL DE ARTES</v>
      </c>
      <c r="C46" s="34" t="str">
        <f>CONCATENATE('[1]Access-Out'!C46,".",'[1]Access-Out'!D46)</f>
        <v>28.846</v>
      </c>
      <c r="D46" s="34" t="str">
        <f>CONCATENATE('[1]Access-Out'!E46,".",'[1]Access-Out'!G46)</f>
        <v>0901.0005</v>
      </c>
      <c r="E46" s="33" t="str">
        <f>'[1]Access-Out'!F46</f>
        <v>OPERACOES ESPECIAIS: CUMPRIMENTO DE SENTENCAS JUDICIAIS</v>
      </c>
      <c r="F46" s="33" t="str">
        <f>'[1]Access-Out'!H46</f>
        <v>SENTENCAS JUDICIAIS TRANSITADAS EM JULGADO (PRECATORIOS)</v>
      </c>
      <c r="G46" s="34" t="str">
        <f>'[1]Access-Out'!I46</f>
        <v>1</v>
      </c>
      <c r="H46" s="34" t="str">
        <f>'[1]Access-Out'!J46</f>
        <v>0144</v>
      </c>
      <c r="I46" s="33" t="str">
        <f>'[1]Access-Out'!K46</f>
        <v>TITULOS DE RESPONSABILID.DO TESOURO NACIONAL</v>
      </c>
      <c r="J46" s="34" t="str">
        <f>'[1]Access-Out'!L46</f>
        <v>1</v>
      </c>
      <c r="K46" s="35"/>
      <c r="L46" s="35"/>
      <c r="M46" s="35"/>
      <c r="N46" s="35">
        <f t="shared" si="5"/>
        <v>0</v>
      </c>
      <c r="O46" s="35"/>
      <c r="P46" s="37">
        <f>IF('[1]Access-Out'!N46=0,'[1]Access-Out'!M46,0)</f>
        <v>0</v>
      </c>
      <c r="Q46" s="37">
        <f>IF('[1]Access-Out'!N46&gt;0,'[1]Access-Out'!N46,0)</f>
        <v>64413</v>
      </c>
      <c r="R46" s="37">
        <f t="shared" si="6"/>
        <v>64413</v>
      </c>
      <c r="S46" s="37">
        <f>'[1]Access-Out'!O46</f>
        <v>64412.800000000003</v>
      </c>
      <c r="T46" s="38">
        <f t="shared" si="7"/>
        <v>0.99999689503671618</v>
      </c>
      <c r="U46" s="37">
        <f>'[1]Access-Out'!P46</f>
        <v>64412.800000000003</v>
      </c>
      <c r="V46" s="38">
        <f t="shared" si="8"/>
        <v>0.99999689503671618</v>
      </c>
      <c r="W46" s="37">
        <f>'[1]Access-Out'!Q46</f>
        <v>64412.800000000003</v>
      </c>
      <c r="X46" s="38">
        <f t="shared" si="9"/>
        <v>0.99999689503671618</v>
      </c>
    </row>
    <row r="47" spans="1:24" ht="28.5" customHeight="1">
      <c r="A47" s="32" t="str">
        <f>'[1]Access-Out'!A47</f>
        <v>55901</v>
      </c>
      <c r="B47" s="33" t="str">
        <f>'[1]Access-Out'!B47</f>
        <v>FUNDO NACIONAL DE ASSISTENCIA SOCIAL</v>
      </c>
      <c r="C47" s="34" t="str">
        <f>CONCATENATE('[1]Access-Out'!C47,".",'[1]Access-Out'!D47)</f>
        <v>28.846</v>
      </c>
      <c r="D47" s="34" t="str">
        <f>CONCATENATE('[1]Access-Out'!E47,".",'[1]Access-Out'!G47)</f>
        <v>0901.0005</v>
      </c>
      <c r="E47" s="33" t="str">
        <f>'[1]Access-Out'!F47</f>
        <v>OPERACOES ESPECIAIS: CUMPRIMENTO DE SENTENCAS JUDICIAIS</v>
      </c>
      <c r="F47" s="33" t="str">
        <f>'[1]Access-Out'!H47</f>
        <v>SENTENCAS JUDICIAIS TRANSITADAS EM JULGADO (PRECATORIOS)</v>
      </c>
      <c r="G47" s="34" t="str">
        <f>'[1]Access-Out'!I47</f>
        <v>2</v>
      </c>
      <c r="H47" s="34" t="str">
        <f>'[1]Access-Out'!J47</f>
        <v>0151</v>
      </c>
      <c r="I47" s="33" t="str">
        <f>'[1]Access-Out'!K47</f>
        <v>RECURSOS LIVRES DA SEGURIDADE SOCIAL</v>
      </c>
      <c r="J47" s="34" t="str">
        <f>'[1]Access-Out'!L47</f>
        <v>3</v>
      </c>
      <c r="K47" s="35"/>
      <c r="L47" s="35"/>
      <c r="M47" s="35"/>
      <c r="N47" s="35">
        <f t="shared" si="5"/>
        <v>0</v>
      </c>
      <c r="O47" s="35"/>
      <c r="P47" s="37">
        <f>IF('[1]Access-Out'!N47=0,'[1]Access-Out'!M47,0)</f>
        <v>0</v>
      </c>
      <c r="Q47" s="37">
        <f>IF('[1]Access-Out'!N47&gt;0,'[1]Access-Out'!N47,0)</f>
        <v>61941496</v>
      </c>
      <c r="R47" s="37">
        <f t="shared" si="6"/>
        <v>61941496</v>
      </c>
      <c r="S47" s="37">
        <f>'[1]Access-Out'!O47</f>
        <v>61941495.649999999</v>
      </c>
      <c r="T47" s="38">
        <f t="shared" si="7"/>
        <v>0.99999999434950682</v>
      </c>
      <c r="U47" s="37">
        <f>'[1]Access-Out'!P47</f>
        <v>61941495.649999999</v>
      </c>
      <c r="V47" s="38">
        <f t="shared" si="8"/>
        <v>0.99999999434950682</v>
      </c>
      <c r="W47" s="37">
        <f>'[1]Access-Out'!Q47</f>
        <v>61941495.649999999</v>
      </c>
      <c r="X47" s="38">
        <f t="shared" si="9"/>
        <v>0.99999999434950682</v>
      </c>
    </row>
    <row r="48" spans="1:24" ht="28.5" customHeight="1">
      <c r="A48" s="32" t="str">
        <f>'[1]Access-Out'!A48</f>
        <v>55901</v>
      </c>
      <c r="B48" s="33" t="str">
        <f>'[1]Access-Out'!B48</f>
        <v>FUNDO NACIONAL DE ASSISTENCIA SOCIAL</v>
      </c>
      <c r="C48" s="34" t="str">
        <f>CONCATENATE('[1]Access-Out'!C48,".",'[1]Access-Out'!D48)</f>
        <v>28.846</v>
      </c>
      <c r="D48" s="34" t="str">
        <f>CONCATENATE('[1]Access-Out'!E48,".",'[1]Access-Out'!G48)</f>
        <v>0901.0625</v>
      </c>
      <c r="E48" s="33" t="str">
        <f>'[1]Access-Out'!F48</f>
        <v>OPERACOES ESPECIAIS: CUMPRIMENTO DE SENTENCAS JUDICIAIS</v>
      </c>
      <c r="F48" s="33" t="str">
        <f>'[1]Access-Out'!H48</f>
        <v>SENTENCAS JUDICIAIS TRANSITADAS EM JULGADO DE PEQUENO VALOR</v>
      </c>
      <c r="G48" s="34" t="str">
        <f>'[1]Access-Out'!I48</f>
        <v>2</v>
      </c>
      <c r="H48" s="34" t="str">
        <f>'[1]Access-Out'!J48</f>
        <v>0151</v>
      </c>
      <c r="I48" s="33" t="str">
        <f>'[1]Access-Out'!K48</f>
        <v>RECURSOS LIVRES DA SEGURIDADE SOCIAL</v>
      </c>
      <c r="J48" s="34" t="str">
        <f>'[1]Access-Out'!L48</f>
        <v>3</v>
      </c>
      <c r="K48" s="35"/>
      <c r="L48" s="35"/>
      <c r="M48" s="35"/>
      <c r="N48" s="35">
        <f t="shared" si="5"/>
        <v>0</v>
      </c>
      <c r="O48" s="35"/>
      <c r="P48" s="37">
        <f>IF('[1]Access-Out'!N48=0,'[1]Access-Out'!M48,0)</f>
        <v>151774825.56</v>
      </c>
      <c r="Q48" s="37">
        <f>IF('[1]Access-Out'!N48&gt;0,'[1]Access-Out'!N48,0)</f>
        <v>0</v>
      </c>
      <c r="R48" s="37">
        <f t="shared" si="6"/>
        <v>151774825.56</v>
      </c>
      <c r="S48" s="37">
        <f>'[1]Access-Out'!O48</f>
        <v>151662274.12</v>
      </c>
      <c r="T48" s="38">
        <f t="shared" si="7"/>
        <v>0.99925843143232274</v>
      </c>
      <c r="U48" s="37">
        <f>'[1]Access-Out'!P48</f>
        <v>151662274.12</v>
      </c>
      <c r="V48" s="38">
        <f t="shared" si="8"/>
        <v>0.99925843143232274</v>
      </c>
      <c r="W48" s="37">
        <f>'[1]Access-Out'!Q48</f>
        <v>151662274.12</v>
      </c>
      <c r="X48" s="38">
        <f t="shared" si="9"/>
        <v>0.99925843143232274</v>
      </c>
    </row>
    <row r="49" spans="1:24" ht="28.5" customHeight="1">
      <c r="A49" s="32" t="str">
        <f>'[1]Access-Out'!A49</f>
        <v>71103</v>
      </c>
      <c r="B49" s="33" t="str">
        <f>'[1]Access-Out'!B49</f>
        <v>ENCARGOS FINANC.DA UNIAO-SENTENCAS JUDICIAIS</v>
      </c>
      <c r="C49" s="34" t="str">
        <f>CONCATENATE('[1]Access-Out'!C49,".",'[1]Access-Out'!D49)</f>
        <v>28.846</v>
      </c>
      <c r="D49" s="34" t="str">
        <f>CONCATENATE('[1]Access-Out'!E49,".",'[1]Access-Out'!G49)</f>
        <v>0901.0005</v>
      </c>
      <c r="E49" s="33" t="str">
        <f>'[1]Access-Out'!F49</f>
        <v>OPERACOES ESPECIAIS: CUMPRIMENTO DE SENTENCAS JUDICIAIS</v>
      </c>
      <c r="F49" s="33" t="str">
        <f>'[1]Access-Out'!H49</f>
        <v>SENTENCAS JUDICIAIS TRANSITADAS EM JULGADO (PRECATORIOS)</v>
      </c>
      <c r="G49" s="34" t="str">
        <f>'[1]Access-Out'!I49</f>
        <v>1</v>
      </c>
      <c r="H49" s="34" t="str">
        <f>'[1]Access-Out'!J49</f>
        <v>0100</v>
      </c>
      <c r="I49" s="33" t="str">
        <f>'[1]Access-Out'!K49</f>
        <v>RECURSOS PRIMARIOS DE LIVRE APLICACAO</v>
      </c>
      <c r="J49" s="34" t="str">
        <f>'[1]Access-Out'!L49</f>
        <v>5</v>
      </c>
      <c r="K49" s="35"/>
      <c r="L49" s="35"/>
      <c r="M49" s="35"/>
      <c r="N49" s="35">
        <f t="shared" si="5"/>
        <v>0</v>
      </c>
      <c r="O49" s="35"/>
      <c r="P49" s="37">
        <f>IF('[1]Access-Out'!N49=0,'[1]Access-Out'!M49,0)</f>
        <v>0</v>
      </c>
      <c r="Q49" s="37">
        <f>IF('[1]Access-Out'!N49&gt;0,'[1]Access-Out'!N49,0)</f>
        <v>62305453</v>
      </c>
      <c r="R49" s="37">
        <f t="shared" si="6"/>
        <v>62305453</v>
      </c>
      <c r="S49" s="37">
        <f>'[1]Access-Out'!O49</f>
        <v>58384155.969999999</v>
      </c>
      <c r="T49" s="38">
        <f t="shared" si="7"/>
        <v>0.93706334130978874</v>
      </c>
      <c r="U49" s="37">
        <f>'[1]Access-Out'!P49</f>
        <v>58384155.969999999</v>
      </c>
      <c r="V49" s="38">
        <f t="shared" si="8"/>
        <v>0.93706334130978874</v>
      </c>
      <c r="W49" s="37">
        <f>'[1]Access-Out'!Q49</f>
        <v>58384155.969999999</v>
      </c>
      <c r="X49" s="38">
        <f t="shared" si="9"/>
        <v>0.93706334130978874</v>
      </c>
    </row>
    <row r="50" spans="1:24" ht="28.5" customHeight="1">
      <c r="A50" s="32" t="str">
        <f>'[1]Access-Out'!A50</f>
        <v>71103</v>
      </c>
      <c r="B50" s="33" t="str">
        <f>'[1]Access-Out'!B50</f>
        <v>ENCARGOS FINANC.DA UNIAO-SENTENCAS JUDICIAIS</v>
      </c>
      <c r="C50" s="34" t="str">
        <f>CONCATENATE('[1]Access-Out'!C50,".",'[1]Access-Out'!D50)</f>
        <v>28.846</v>
      </c>
      <c r="D50" s="34" t="str">
        <f>CONCATENATE('[1]Access-Out'!E50,".",'[1]Access-Out'!G50)</f>
        <v>0901.0005</v>
      </c>
      <c r="E50" s="33" t="str">
        <f>'[1]Access-Out'!F50</f>
        <v>OPERACOES ESPECIAIS: CUMPRIMENTO DE SENTENCAS JUDICIAIS</v>
      </c>
      <c r="F50" s="33" t="str">
        <f>'[1]Access-Out'!H50</f>
        <v>SENTENCAS JUDICIAIS TRANSITADAS EM JULGADO (PRECATORIOS)</v>
      </c>
      <c r="G50" s="34" t="str">
        <f>'[1]Access-Out'!I50</f>
        <v>1</v>
      </c>
      <c r="H50" s="34" t="str">
        <f>'[1]Access-Out'!J50</f>
        <v>0100</v>
      </c>
      <c r="I50" s="33" t="str">
        <f>'[1]Access-Out'!K50</f>
        <v>RECURSOS PRIMARIOS DE LIVRE APLICACAO</v>
      </c>
      <c r="J50" s="34" t="str">
        <f>'[1]Access-Out'!L50</f>
        <v>3</v>
      </c>
      <c r="K50" s="35"/>
      <c r="L50" s="35"/>
      <c r="M50" s="35"/>
      <c r="N50" s="35">
        <f t="shared" si="5"/>
        <v>0</v>
      </c>
      <c r="O50" s="35"/>
      <c r="P50" s="37">
        <f>IF('[1]Access-Out'!N50=0,'[1]Access-Out'!M50,0)</f>
        <v>0</v>
      </c>
      <c r="Q50" s="37">
        <f>IF('[1]Access-Out'!N50&gt;0,'[1]Access-Out'!N50,0)</f>
        <v>62070</v>
      </c>
      <c r="R50" s="37">
        <f t="shared" si="6"/>
        <v>62070</v>
      </c>
      <c r="S50" s="37">
        <f>'[1]Access-Out'!O50</f>
        <v>62069.37</v>
      </c>
      <c r="T50" s="38">
        <f t="shared" si="7"/>
        <v>0.99998985016916386</v>
      </c>
      <c r="U50" s="37">
        <f>'[1]Access-Out'!P50</f>
        <v>62069.37</v>
      </c>
      <c r="V50" s="38">
        <f t="shared" si="8"/>
        <v>0.99998985016916386</v>
      </c>
      <c r="W50" s="37">
        <f>'[1]Access-Out'!Q50</f>
        <v>62069.37</v>
      </c>
      <c r="X50" s="38">
        <f t="shared" si="9"/>
        <v>0.99998985016916386</v>
      </c>
    </row>
    <row r="51" spans="1:24" ht="28.5" customHeight="1">
      <c r="A51" s="32" t="str">
        <f>'[1]Access-Out'!A51</f>
        <v>71103</v>
      </c>
      <c r="B51" s="33" t="str">
        <f>'[1]Access-Out'!B51</f>
        <v>ENCARGOS FINANC.DA UNIAO-SENTENCAS JUDICIAIS</v>
      </c>
      <c r="C51" s="34" t="str">
        <f>CONCATENATE('[1]Access-Out'!C51,".",'[1]Access-Out'!D51)</f>
        <v>28.846</v>
      </c>
      <c r="D51" s="34" t="str">
        <f>CONCATENATE('[1]Access-Out'!E51,".",'[1]Access-Out'!G51)</f>
        <v>0901.0005</v>
      </c>
      <c r="E51" s="33" t="str">
        <f>'[1]Access-Out'!F51</f>
        <v>OPERACOES ESPECIAIS: CUMPRIMENTO DE SENTENCAS JUDICIAIS</v>
      </c>
      <c r="F51" s="33" t="str">
        <f>'[1]Access-Out'!H51</f>
        <v>SENTENCAS JUDICIAIS TRANSITADAS EM JULGADO (PRECATORIOS)</v>
      </c>
      <c r="G51" s="34" t="str">
        <f>'[1]Access-Out'!I51</f>
        <v>1</v>
      </c>
      <c r="H51" s="34" t="str">
        <f>'[1]Access-Out'!J51</f>
        <v>0144</v>
      </c>
      <c r="I51" s="33" t="str">
        <f>'[1]Access-Out'!K51</f>
        <v>TITULOS DE RESPONSABILID.DO TESOURO NACIONAL</v>
      </c>
      <c r="J51" s="34" t="str">
        <f>'[1]Access-Out'!L51</f>
        <v>3</v>
      </c>
      <c r="K51" s="35"/>
      <c r="L51" s="35"/>
      <c r="M51" s="35"/>
      <c r="N51" s="35">
        <f t="shared" si="5"/>
        <v>0</v>
      </c>
      <c r="O51" s="35"/>
      <c r="P51" s="37">
        <f>IF('[1]Access-Out'!N51=0,'[1]Access-Out'!M51,0)</f>
        <v>0</v>
      </c>
      <c r="Q51" s="37">
        <f>IF('[1]Access-Out'!N51&gt;0,'[1]Access-Out'!N51,0)</f>
        <v>1356240158</v>
      </c>
      <c r="R51" s="37">
        <f t="shared" si="6"/>
        <v>1356240158</v>
      </c>
      <c r="S51" s="37">
        <f>'[1]Access-Out'!O51</f>
        <v>1356147676.48</v>
      </c>
      <c r="T51" s="38">
        <f t="shared" si="7"/>
        <v>0.99993181036599277</v>
      </c>
      <c r="U51" s="37">
        <f>'[1]Access-Out'!P51</f>
        <v>1356147676.48</v>
      </c>
      <c r="V51" s="38">
        <f t="shared" si="8"/>
        <v>0.99993181036599277</v>
      </c>
      <c r="W51" s="37">
        <f>'[1]Access-Out'!Q51</f>
        <v>1356147676.48</v>
      </c>
      <c r="X51" s="38">
        <f t="shared" si="9"/>
        <v>0.99993181036599277</v>
      </c>
    </row>
    <row r="52" spans="1:24" ht="28.5" customHeight="1">
      <c r="A52" s="32" t="str">
        <f>'[1]Access-Out'!A52</f>
        <v>71103</v>
      </c>
      <c r="B52" s="33" t="str">
        <f>'[1]Access-Out'!B52</f>
        <v>ENCARGOS FINANC.DA UNIAO-SENTENCAS JUDICIAIS</v>
      </c>
      <c r="C52" s="34" t="str">
        <f>CONCATENATE('[1]Access-Out'!C52,".",'[1]Access-Out'!D52)</f>
        <v>28.846</v>
      </c>
      <c r="D52" s="34" t="str">
        <f>CONCATENATE('[1]Access-Out'!E52,".",'[1]Access-Out'!G52)</f>
        <v>0901.0005</v>
      </c>
      <c r="E52" s="33" t="str">
        <f>'[1]Access-Out'!F52</f>
        <v>OPERACOES ESPECIAIS: CUMPRIMENTO DE SENTENCAS JUDICIAIS</v>
      </c>
      <c r="F52" s="33" t="str">
        <f>'[1]Access-Out'!H52</f>
        <v>SENTENCAS JUDICIAIS TRANSITADAS EM JULGADO (PRECATORIOS)</v>
      </c>
      <c r="G52" s="34" t="str">
        <f>'[1]Access-Out'!I52</f>
        <v>1</v>
      </c>
      <c r="H52" s="34" t="str">
        <f>'[1]Access-Out'!J52</f>
        <v>0144</v>
      </c>
      <c r="I52" s="33" t="str">
        <f>'[1]Access-Out'!K52</f>
        <v>TITULOS DE RESPONSABILID.DO TESOURO NACIONAL</v>
      </c>
      <c r="J52" s="34" t="str">
        <f>'[1]Access-Out'!L52</f>
        <v>1</v>
      </c>
      <c r="K52" s="35"/>
      <c r="L52" s="35"/>
      <c r="M52" s="35"/>
      <c r="N52" s="35">
        <f t="shared" si="5"/>
        <v>0</v>
      </c>
      <c r="O52" s="35"/>
      <c r="P52" s="37">
        <f>IF('[1]Access-Out'!N52=0,'[1]Access-Out'!M52,0)</f>
        <v>0</v>
      </c>
      <c r="Q52" s="37">
        <f>IF('[1]Access-Out'!N52&gt;0,'[1]Access-Out'!N52,0)</f>
        <v>131433631</v>
      </c>
      <c r="R52" s="37">
        <f t="shared" si="6"/>
        <v>131433631</v>
      </c>
      <c r="S52" s="37">
        <f>'[1]Access-Out'!O52</f>
        <v>131433630.81</v>
      </c>
      <c r="T52" s="38">
        <f t="shared" si="7"/>
        <v>0.99999999855440347</v>
      </c>
      <c r="U52" s="37">
        <f>'[1]Access-Out'!P52</f>
        <v>131433630.81</v>
      </c>
      <c r="V52" s="38">
        <f t="shared" si="8"/>
        <v>0.99999999855440347</v>
      </c>
      <c r="W52" s="37">
        <f>'[1]Access-Out'!Q52</f>
        <v>131433630.81</v>
      </c>
      <c r="X52" s="38">
        <f t="shared" si="9"/>
        <v>0.99999999855440347</v>
      </c>
    </row>
    <row r="53" spans="1:24" ht="28.5" customHeight="1">
      <c r="A53" s="32" t="str">
        <f>'[1]Access-Out'!A53</f>
        <v>71103</v>
      </c>
      <c r="B53" s="33" t="str">
        <f>'[1]Access-Out'!B53</f>
        <v>ENCARGOS FINANC.DA UNIAO-SENTENCAS JUDICIAIS</v>
      </c>
      <c r="C53" s="34" t="str">
        <f>CONCATENATE('[1]Access-Out'!C53,".",'[1]Access-Out'!D53)</f>
        <v>28.846</v>
      </c>
      <c r="D53" s="34" t="str">
        <f>CONCATENATE('[1]Access-Out'!E53,".",'[1]Access-Out'!G53)</f>
        <v>0901.00G5</v>
      </c>
      <c r="E53" s="33" t="str">
        <f>'[1]Access-Out'!F53</f>
        <v>OPERACOES ESPECIAIS: CUMPRIMENTO DE SENTENCAS JUDICIAIS</v>
      </c>
      <c r="F53" s="33" t="str">
        <f>'[1]Access-Out'!H53</f>
        <v>CONTRIBUICAO DA UNIAO, DE SUAS AUTARQUIAS E FUNDACOES PARA O</v>
      </c>
      <c r="G53" s="34" t="str">
        <f>'[1]Access-Out'!I53</f>
        <v>1</v>
      </c>
      <c r="H53" s="34" t="str">
        <f>'[1]Access-Out'!J53</f>
        <v>0100</v>
      </c>
      <c r="I53" s="33" t="str">
        <f>'[1]Access-Out'!K53</f>
        <v>RECURSOS PRIMARIOS DE LIVRE APLICACAO</v>
      </c>
      <c r="J53" s="34" t="str">
        <f>'[1]Access-Out'!L53</f>
        <v>1</v>
      </c>
      <c r="K53" s="35"/>
      <c r="L53" s="35"/>
      <c r="M53" s="35"/>
      <c r="N53" s="35">
        <f t="shared" si="5"/>
        <v>0</v>
      </c>
      <c r="O53" s="35"/>
      <c r="P53" s="37">
        <f>IF('[1]Access-Out'!N53=0,'[1]Access-Out'!M53,0)</f>
        <v>6524083.6399999997</v>
      </c>
      <c r="Q53" s="37">
        <f>IF('[1]Access-Out'!N53&gt;0,'[1]Access-Out'!N53,0)</f>
        <v>0</v>
      </c>
      <c r="R53" s="37">
        <f t="shared" si="6"/>
        <v>6524083.6399999997</v>
      </c>
      <c r="S53" s="37">
        <f>'[1]Access-Out'!O53</f>
        <v>6524076.5</v>
      </c>
      <c r="T53" s="38">
        <f t="shared" si="7"/>
        <v>0.99999890559342985</v>
      </c>
      <c r="U53" s="37">
        <f>'[1]Access-Out'!P53</f>
        <v>6524076.5</v>
      </c>
      <c r="V53" s="38">
        <f t="shared" si="8"/>
        <v>0.99999890559342985</v>
      </c>
      <c r="W53" s="37">
        <f>'[1]Access-Out'!Q53</f>
        <v>6524076.5</v>
      </c>
      <c r="X53" s="38">
        <f t="shared" si="9"/>
        <v>0.99999890559342985</v>
      </c>
    </row>
    <row r="54" spans="1:24" ht="28.5" customHeight="1">
      <c r="A54" s="32" t="str">
        <f>'[1]Access-Out'!A54</f>
        <v>71103</v>
      </c>
      <c r="B54" s="33" t="str">
        <f>'[1]Access-Out'!B54</f>
        <v>ENCARGOS FINANC.DA UNIAO-SENTENCAS JUDICIAIS</v>
      </c>
      <c r="C54" s="34" t="str">
        <f>CONCATENATE('[1]Access-Out'!C54,".",'[1]Access-Out'!D54)</f>
        <v>28.846</v>
      </c>
      <c r="D54" s="34" t="str">
        <f>CONCATENATE('[1]Access-Out'!E54,".",'[1]Access-Out'!G54)</f>
        <v>0901.0625</v>
      </c>
      <c r="E54" s="33" t="str">
        <f>'[1]Access-Out'!F54</f>
        <v>OPERACOES ESPECIAIS: CUMPRIMENTO DE SENTENCAS JUDICIAIS</v>
      </c>
      <c r="F54" s="33" t="str">
        <f>'[1]Access-Out'!H54</f>
        <v>SENTENCAS JUDICIAIS TRANSITADAS EM JULGADO DE PEQUENO VALOR</v>
      </c>
      <c r="G54" s="34" t="str">
        <f>'[1]Access-Out'!I54</f>
        <v>1</v>
      </c>
      <c r="H54" s="34" t="str">
        <f>'[1]Access-Out'!J54</f>
        <v>0100</v>
      </c>
      <c r="I54" s="33" t="str">
        <f>'[1]Access-Out'!K54</f>
        <v>RECURSOS PRIMARIOS DE LIVRE APLICACAO</v>
      </c>
      <c r="J54" s="34" t="str">
        <f>'[1]Access-Out'!L54</f>
        <v>5</v>
      </c>
      <c r="K54" s="35"/>
      <c r="L54" s="35"/>
      <c r="M54" s="35"/>
      <c r="N54" s="35">
        <f t="shared" si="5"/>
        <v>0</v>
      </c>
      <c r="O54" s="35"/>
      <c r="P54" s="37">
        <f>IF('[1]Access-Out'!N54=0,'[1]Access-Out'!M54,0)</f>
        <v>190994</v>
      </c>
      <c r="Q54" s="37">
        <f>IF('[1]Access-Out'!N54&gt;0,'[1]Access-Out'!N54,0)</f>
        <v>0</v>
      </c>
      <c r="R54" s="37">
        <f t="shared" si="6"/>
        <v>190994</v>
      </c>
      <c r="S54" s="37">
        <f>'[1]Access-Out'!O54</f>
        <v>190993.69</v>
      </c>
      <c r="T54" s="38">
        <f t="shared" si="7"/>
        <v>0.99999837691236371</v>
      </c>
      <c r="U54" s="37">
        <f>'[1]Access-Out'!P54</f>
        <v>190993.69</v>
      </c>
      <c r="V54" s="38">
        <f t="shared" si="8"/>
        <v>0.99999837691236371</v>
      </c>
      <c r="W54" s="37">
        <f>'[1]Access-Out'!Q54</f>
        <v>190993.69</v>
      </c>
      <c r="X54" s="38">
        <f t="shared" si="9"/>
        <v>0.99999837691236371</v>
      </c>
    </row>
    <row r="55" spans="1:24" ht="28.5" customHeight="1">
      <c r="A55" s="32" t="str">
        <f>'[1]Access-Out'!A55</f>
        <v>71103</v>
      </c>
      <c r="B55" s="33" t="str">
        <f>'[1]Access-Out'!B55</f>
        <v>ENCARGOS FINANC.DA UNIAO-SENTENCAS JUDICIAIS</v>
      </c>
      <c r="C55" s="34" t="str">
        <f>CONCATENATE('[1]Access-Out'!C55,".",'[1]Access-Out'!D55)</f>
        <v>28.846</v>
      </c>
      <c r="D55" s="34" t="str">
        <f>CONCATENATE('[1]Access-Out'!E55,".",'[1]Access-Out'!G55)</f>
        <v>0901.0625</v>
      </c>
      <c r="E55" s="33" t="str">
        <f>'[1]Access-Out'!F55</f>
        <v>OPERACOES ESPECIAIS: CUMPRIMENTO DE SENTENCAS JUDICIAIS</v>
      </c>
      <c r="F55" s="33" t="str">
        <f>'[1]Access-Out'!H55</f>
        <v>SENTENCAS JUDICIAIS TRANSITADAS EM JULGADO DE PEQUENO VALOR</v>
      </c>
      <c r="G55" s="34" t="str">
        <f>'[1]Access-Out'!I55</f>
        <v>1</v>
      </c>
      <c r="H55" s="34" t="str">
        <f>'[1]Access-Out'!J55</f>
        <v>0100</v>
      </c>
      <c r="I55" s="33" t="str">
        <f>'[1]Access-Out'!K55</f>
        <v>RECURSOS PRIMARIOS DE LIVRE APLICACAO</v>
      </c>
      <c r="J55" s="34" t="str">
        <f>'[1]Access-Out'!L55</f>
        <v>3</v>
      </c>
      <c r="K55" s="35"/>
      <c r="L55" s="35"/>
      <c r="M55" s="35"/>
      <c r="N55" s="35">
        <f t="shared" si="5"/>
        <v>0</v>
      </c>
      <c r="O55" s="35"/>
      <c r="P55" s="37">
        <f>IF('[1]Access-Out'!N55=0,'[1]Access-Out'!M55,0)</f>
        <v>208314894.30000001</v>
      </c>
      <c r="Q55" s="37">
        <f>IF('[1]Access-Out'!N55&gt;0,'[1]Access-Out'!N55,0)</f>
        <v>0</v>
      </c>
      <c r="R55" s="37">
        <f t="shared" si="6"/>
        <v>208314894.30000001</v>
      </c>
      <c r="S55" s="37">
        <f>'[1]Access-Out'!O55</f>
        <v>208176526.15000001</v>
      </c>
      <c r="T55" s="38">
        <f t="shared" si="7"/>
        <v>0.99933577409111829</v>
      </c>
      <c r="U55" s="37">
        <f>'[1]Access-Out'!P55</f>
        <v>208176526.15000001</v>
      </c>
      <c r="V55" s="38">
        <f t="shared" si="8"/>
        <v>0.99933577409111829</v>
      </c>
      <c r="W55" s="37">
        <f>'[1]Access-Out'!Q55</f>
        <v>208176526.15000001</v>
      </c>
      <c r="X55" s="38">
        <f t="shared" si="9"/>
        <v>0.99933577409111829</v>
      </c>
    </row>
    <row r="56" spans="1:24" ht="28.5" customHeight="1">
      <c r="A56" s="32" t="str">
        <f>'[1]Access-Out'!A56</f>
        <v>71103</v>
      </c>
      <c r="B56" s="33" t="str">
        <f>'[1]Access-Out'!B56</f>
        <v>ENCARGOS FINANC.DA UNIAO-SENTENCAS JUDICIAIS</v>
      </c>
      <c r="C56" s="34" t="str">
        <f>CONCATENATE('[1]Access-Out'!C56,".",'[1]Access-Out'!D56)</f>
        <v>28.846</v>
      </c>
      <c r="D56" s="34" t="str">
        <f>CONCATENATE('[1]Access-Out'!E56,".",'[1]Access-Out'!G56)</f>
        <v>0901.0625</v>
      </c>
      <c r="E56" s="33" t="str">
        <f>'[1]Access-Out'!F56</f>
        <v>OPERACOES ESPECIAIS: CUMPRIMENTO DE SENTENCAS JUDICIAIS</v>
      </c>
      <c r="F56" s="33" t="str">
        <f>'[1]Access-Out'!H56</f>
        <v>SENTENCAS JUDICIAIS TRANSITADAS EM JULGADO DE PEQUENO VALOR</v>
      </c>
      <c r="G56" s="34" t="str">
        <f>'[1]Access-Out'!I56</f>
        <v>1</v>
      </c>
      <c r="H56" s="34" t="str">
        <f>'[1]Access-Out'!J56</f>
        <v>0100</v>
      </c>
      <c r="I56" s="33" t="str">
        <f>'[1]Access-Out'!K56</f>
        <v>RECURSOS PRIMARIOS DE LIVRE APLICACAO</v>
      </c>
      <c r="J56" s="34" t="str">
        <f>'[1]Access-Out'!L56</f>
        <v>1</v>
      </c>
      <c r="K56" s="35"/>
      <c r="L56" s="35"/>
      <c r="M56" s="35"/>
      <c r="N56" s="35">
        <f t="shared" si="5"/>
        <v>0</v>
      </c>
      <c r="O56" s="35"/>
      <c r="P56" s="37">
        <f>IF('[1]Access-Out'!N56=0,'[1]Access-Out'!M56,0)</f>
        <v>33900518</v>
      </c>
      <c r="Q56" s="37">
        <f>IF('[1]Access-Out'!N56&gt;0,'[1]Access-Out'!N56,0)</f>
        <v>0</v>
      </c>
      <c r="R56" s="37">
        <f t="shared" si="6"/>
        <v>33900518</v>
      </c>
      <c r="S56" s="37">
        <f>'[1]Access-Out'!O56</f>
        <v>33900516.07</v>
      </c>
      <c r="T56" s="38">
        <f t="shared" si="7"/>
        <v>0.99999994306871653</v>
      </c>
      <c r="U56" s="37">
        <f>'[1]Access-Out'!P56</f>
        <v>33900516.07</v>
      </c>
      <c r="V56" s="38">
        <f t="shared" si="8"/>
        <v>0.99999994306871653</v>
      </c>
      <c r="W56" s="37">
        <f>'[1]Access-Out'!Q56</f>
        <v>33900516.07</v>
      </c>
      <c r="X56" s="38">
        <f t="shared" si="9"/>
        <v>0.99999994306871653</v>
      </c>
    </row>
    <row r="57" spans="1:24" ht="28.5" customHeight="1">
      <c r="A57" s="32" t="str">
        <f>'[1]Access-Out'!A57</f>
        <v>71103</v>
      </c>
      <c r="B57" s="33" t="str">
        <f>'[1]Access-Out'!B57</f>
        <v>ENCARGOS FINANC.DA UNIAO-SENTENCAS JUDICIAIS</v>
      </c>
      <c r="C57" s="34" t="str">
        <f>CONCATENATE('[1]Access-Out'!C57,".",'[1]Access-Out'!D57)</f>
        <v>28.846</v>
      </c>
      <c r="D57" s="34" t="str">
        <f>CONCATENATE('[1]Access-Out'!E57,".",'[1]Access-Out'!G57)</f>
        <v>0901.0625</v>
      </c>
      <c r="E57" s="33" t="str">
        <f>'[1]Access-Out'!F57</f>
        <v>OPERACOES ESPECIAIS: CUMPRIMENTO DE SENTENCAS JUDICIAIS</v>
      </c>
      <c r="F57" s="33" t="str">
        <f>'[1]Access-Out'!H57</f>
        <v>SENTENCAS JUDICIAIS TRANSITADAS EM JULGADO DE PEQUENO VALOR</v>
      </c>
      <c r="G57" s="34" t="str">
        <f>'[1]Access-Out'!I57</f>
        <v>1</v>
      </c>
      <c r="H57" s="34" t="str">
        <f>'[1]Access-Out'!J57</f>
        <v>0144</v>
      </c>
      <c r="I57" s="33" t="str">
        <f>'[1]Access-Out'!K57</f>
        <v>TITULOS DE RESPONSABILID.DO TESOURO NACIONAL</v>
      </c>
      <c r="J57" s="34" t="str">
        <f>'[1]Access-Out'!L57</f>
        <v>3</v>
      </c>
      <c r="K57" s="35"/>
      <c r="L57" s="35"/>
      <c r="M57" s="35"/>
      <c r="N57" s="35">
        <f t="shared" si="5"/>
        <v>0</v>
      </c>
      <c r="O57" s="35"/>
      <c r="P57" s="37">
        <f>IF('[1]Access-Out'!N57=0,'[1]Access-Out'!M57,0)</f>
        <v>185270358.24000001</v>
      </c>
      <c r="Q57" s="37">
        <f>IF('[1]Access-Out'!N57&gt;0,'[1]Access-Out'!N57,0)</f>
        <v>0</v>
      </c>
      <c r="R57" s="37">
        <f t="shared" si="6"/>
        <v>185270358.24000001</v>
      </c>
      <c r="S57" s="37">
        <f>'[1]Access-Out'!O57</f>
        <v>185149944.12</v>
      </c>
      <c r="T57" s="38">
        <f t="shared" si="7"/>
        <v>0.99935006268059345</v>
      </c>
      <c r="U57" s="37">
        <f>'[1]Access-Out'!P57</f>
        <v>185149944.12</v>
      </c>
      <c r="V57" s="38">
        <f t="shared" si="8"/>
        <v>0.99935006268059345</v>
      </c>
      <c r="W57" s="37">
        <f>'[1]Access-Out'!Q57</f>
        <v>185149944.12</v>
      </c>
      <c r="X57" s="38">
        <f t="shared" si="9"/>
        <v>0.99935006268059345</v>
      </c>
    </row>
    <row r="58" spans="1:24" ht="28.5" customHeight="1" thickBot="1">
      <c r="A58" s="32" t="str">
        <f>'[1]Access-Out'!A58</f>
        <v>71103</v>
      </c>
      <c r="B58" s="33" t="str">
        <f>'[1]Access-Out'!B58</f>
        <v>ENCARGOS FINANC.DA UNIAO-SENTENCAS JUDICIAIS</v>
      </c>
      <c r="C58" s="34" t="str">
        <f>CONCATENATE('[1]Access-Out'!C58,".",'[1]Access-Out'!D58)</f>
        <v>28.846</v>
      </c>
      <c r="D58" s="34" t="str">
        <f>CONCATENATE('[1]Access-Out'!E58,".",'[1]Access-Out'!G58)</f>
        <v>0901.0625</v>
      </c>
      <c r="E58" s="33" t="str">
        <f>'[1]Access-Out'!F58</f>
        <v>OPERACOES ESPECIAIS: CUMPRIMENTO DE SENTENCAS JUDICIAIS</v>
      </c>
      <c r="F58" s="33" t="str">
        <f>'[1]Access-Out'!H58</f>
        <v>SENTENCAS JUDICIAIS TRANSITADAS EM JULGADO DE PEQUENO VALOR</v>
      </c>
      <c r="G58" s="34" t="str">
        <f>'[1]Access-Out'!I58</f>
        <v>1</v>
      </c>
      <c r="H58" s="34" t="str">
        <f>'[1]Access-Out'!J58</f>
        <v>0144</v>
      </c>
      <c r="I58" s="33" t="str">
        <f>'[1]Access-Out'!K58</f>
        <v>TITULOS DE RESPONSABILID.DO TESOURO NACIONAL</v>
      </c>
      <c r="J58" s="34" t="str">
        <f>'[1]Access-Out'!L58</f>
        <v>1</v>
      </c>
      <c r="K58" s="35"/>
      <c r="L58" s="35"/>
      <c r="M58" s="35"/>
      <c r="N58" s="35">
        <f t="shared" si="5"/>
        <v>0</v>
      </c>
      <c r="O58" s="35"/>
      <c r="P58" s="37">
        <f>IF('[1]Access-Out'!N58=0,'[1]Access-Out'!M58,0)</f>
        <v>7069539.6200000001</v>
      </c>
      <c r="Q58" s="37">
        <f>IF('[1]Access-Out'!N58&gt;0,'[1]Access-Out'!N58,0)</f>
        <v>0</v>
      </c>
      <c r="R58" s="37">
        <f t="shared" si="6"/>
        <v>7069539.6200000001</v>
      </c>
      <c r="S58" s="37">
        <f>'[1]Access-Out'!O58</f>
        <v>7060255.6500000004</v>
      </c>
      <c r="T58" s="38">
        <f t="shared" si="7"/>
        <v>0.99868676455624705</v>
      </c>
      <c r="U58" s="37">
        <f>'[1]Access-Out'!P58</f>
        <v>7060255.6500000004</v>
      </c>
      <c r="V58" s="38">
        <f t="shared" si="8"/>
        <v>0.99868676455624705</v>
      </c>
      <c r="W58" s="37">
        <f>'[1]Access-Out'!Q58</f>
        <v>7060255.6500000004</v>
      </c>
      <c r="X58" s="38">
        <f t="shared" si="9"/>
        <v>0.99868676455624705</v>
      </c>
    </row>
    <row r="59" spans="1:24" ht="28.5" customHeight="1" thickBot="1">
      <c r="A59" s="14" t="s">
        <v>48</v>
      </c>
      <c r="B59" s="39"/>
      <c r="C59" s="39"/>
      <c r="D59" s="39"/>
      <c r="E59" s="39"/>
      <c r="F59" s="39"/>
      <c r="G59" s="39"/>
      <c r="H59" s="39"/>
      <c r="I59" s="39"/>
      <c r="J59" s="15"/>
      <c r="K59" s="40">
        <f>SUM(K10:K58)</f>
        <v>0</v>
      </c>
      <c r="L59" s="40">
        <f>SUM(L10:L58)</f>
        <v>0</v>
      </c>
      <c r="M59" s="40">
        <f>SUM(M10:M58)</f>
        <v>0</v>
      </c>
      <c r="N59" s="40">
        <f>SUM(N10:N58)</f>
        <v>0</v>
      </c>
      <c r="O59" s="40">
        <f>SUM(O10:O58)</f>
        <v>0</v>
      </c>
      <c r="P59" s="41">
        <f>SUM(P10:P58)</f>
        <v>2153769126.7600002</v>
      </c>
      <c r="Q59" s="41">
        <f>SUM(Q10:Q58)</f>
        <v>4632982557.2600002</v>
      </c>
      <c r="R59" s="41">
        <f>SUM(R10:R58)</f>
        <v>6786751684.0200005</v>
      </c>
      <c r="S59" s="41">
        <f>SUM(S10:S58)</f>
        <v>6779580536.2199984</v>
      </c>
      <c r="T59" s="42">
        <f>IF(R59&gt;0,S59/R59,0)</f>
        <v>0.9989433608103141</v>
      </c>
      <c r="U59" s="41">
        <f>SUM(U10:U58)</f>
        <v>6779580536.2199984</v>
      </c>
      <c r="V59" s="42">
        <f>IF(R59&gt;0,U59/R59,0)</f>
        <v>0.9989433608103141</v>
      </c>
      <c r="W59" s="41">
        <f>SUM(W10:W58)</f>
        <v>6779580536.2199984</v>
      </c>
      <c r="X59" s="42">
        <f>IF(R59&gt;0,W59/R59,0)</f>
        <v>0.9989433608103141</v>
      </c>
    </row>
    <row r="60" spans="1:24" ht="28.5" customHeight="1">
      <c r="A60" s="43" t="s">
        <v>49</v>
      </c>
      <c r="B60" s="2"/>
      <c r="C60" s="2"/>
      <c r="D60" s="2"/>
      <c r="E60" s="2"/>
      <c r="F60" s="2"/>
      <c r="G60" s="2"/>
      <c r="H60" s="3"/>
      <c r="I60" s="3"/>
      <c r="J60" s="3"/>
      <c r="K60" s="2"/>
      <c r="L60" s="2"/>
      <c r="M60" s="2"/>
      <c r="N60" s="2"/>
      <c r="O60" s="2"/>
      <c r="P60" s="44"/>
      <c r="Q60" s="2"/>
      <c r="R60" s="2"/>
      <c r="S60" s="2"/>
      <c r="T60" s="2"/>
      <c r="U60" s="4"/>
      <c r="V60" s="2"/>
      <c r="W60" s="4"/>
      <c r="X60" s="2"/>
    </row>
    <row r="61" spans="1:24" ht="28.5" customHeight="1">
      <c r="A61" s="43" t="s">
        <v>50</v>
      </c>
      <c r="B61" s="45"/>
      <c r="C61" s="2"/>
      <c r="D61" s="2"/>
      <c r="E61" s="2"/>
      <c r="F61" s="2"/>
      <c r="G61" s="2"/>
      <c r="H61" s="3"/>
      <c r="I61" s="3"/>
      <c r="J61" s="3"/>
      <c r="K61" s="2"/>
      <c r="L61" s="2"/>
      <c r="M61" s="2"/>
      <c r="N61" s="2"/>
      <c r="O61" s="2"/>
      <c r="P61" s="46"/>
      <c r="Q61" s="2"/>
      <c r="R61" s="2"/>
      <c r="S61" s="2"/>
      <c r="T61" s="2"/>
      <c r="U61" s="4"/>
      <c r="V61" s="2"/>
      <c r="W61" s="4"/>
      <c r="X61" s="2"/>
    </row>
  </sheetData>
  <mergeCells count="17">
    <mergeCell ref="A59:J59"/>
    <mergeCell ref="C8:C9"/>
    <mergeCell ref="D8:D9"/>
    <mergeCell ref="E8:F8"/>
    <mergeCell ref="G8:G9"/>
    <mergeCell ref="H8:I8"/>
    <mergeCell ref="J8:J9"/>
    <mergeCell ref="A5:X5"/>
    <mergeCell ref="A7:J7"/>
    <mergeCell ref="K7:K8"/>
    <mergeCell ref="L7:M7"/>
    <mergeCell ref="N7:N8"/>
    <mergeCell ref="O7:O8"/>
    <mergeCell ref="P7:Q7"/>
    <mergeCell ref="R7:R8"/>
    <mergeCell ref="S7:X7"/>
    <mergeCell ref="A8:B8"/>
  </mergeCells>
  <pageMargins left="0.78740157499999996" right="0.78740157499999996" top="0.984251969" bottom="0.984251969" header="0.49212598499999999" footer="0.49212598499999999"/>
  <pageSetup paperSize="9" scale="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Out</vt:lpstr>
      <vt:lpstr>Out!Area_de_impressao</vt:lpstr>
    </vt:vector>
  </TitlesOfParts>
  <Company>Tribunal Regional Federal 3ª Região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dcterms:created xsi:type="dcterms:W3CDTF">2020-11-16T22:05:15Z</dcterms:created>
  <dcterms:modified xsi:type="dcterms:W3CDTF">2020-11-16T22:10:52Z</dcterms:modified>
</cp:coreProperties>
</file>