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4 - Abril\Publicacao internet TRF\Anexo II\090047\"/>
    </mc:Choice>
  </mc:AlternateContent>
  <bookViews>
    <workbookView xWindow="0" yWindow="0" windowWidth="28800" windowHeight="11775"/>
  </bookViews>
  <sheets>
    <sheet name="Abr" sheetId="1" r:id="rId1"/>
  </sheets>
  <externalReferences>
    <externalReference r:id="rId2"/>
  </externalReferences>
  <definedNames>
    <definedName name="_xlnm.Print_Area" localSheetId="0">Abr!$A$1:$X$25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M23" i="1"/>
  <c r="L23" i="1"/>
  <c r="K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3" i="1" s="1"/>
  <c r="S10" i="1"/>
  <c r="S23" i="1" s="1"/>
  <c r="Q10" i="1"/>
  <c r="P10" i="1"/>
  <c r="P23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Q23" i="1" l="1"/>
  <c r="W23" i="1"/>
  <c r="N23" i="1"/>
  <c r="R12" i="1"/>
  <c r="R23" i="1" s="1"/>
  <c r="R15" i="1"/>
  <c r="R18" i="1"/>
  <c r="V18" i="1" s="1"/>
  <c r="R21" i="1"/>
  <c r="X21" i="1"/>
  <c r="V21" i="1"/>
  <c r="T21" i="1"/>
  <c r="X13" i="1"/>
  <c r="V13" i="1"/>
  <c r="T13" i="1"/>
  <c r="X19" i="1"/>
  <c r="V19" i="1"/>
  <c r="T19" i="1"/>
  <c r="X22" i="1"/>
  <c r="V22" i="1"/>
  <c r="T22" i="1"/>
  <c r="X15" i="1"/>
  <c r="T15" i="1"/>
  <c r="V15" i="1"/>
  <c r="V11" i="1"/>
  <c r="T11" i="1"/>
  <c r="X11" i="1"/>
  <c r="V17" i="1"/>
  <c r="T17" i="1"/>
  <c r="X17" i="1"/>
  <c r="V20" i="1"/>
  <c r="T20" i="1"/>
  <c r="X20" i="1"/>
  <c r="X12" i="1"/>
  <c r="T12" i="1"/>
  <c r="V12" i="1"/>
  <c r="X10" i="1"/>
  <c r="T10" i="1"/>
  <c r="V10" i="1"/>
  <c r="X16" i="1"/>
  <c r="V16" i="1"/>
  <c r="T16" i="1"/>
  <c r="V14" i="1"/>
  <c r="X14" i="1"/>
  <c r="T14" i="1"/>
  <c r="T18" i="1" l="1"/>
  <c r="X18" i="1"/>
  <c r="X23" i="1"/>
  <c r="V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<sst xmlns="http://schemas.openxmlformats.org/spreadsheetml/2006/main" count="55" uniqueCount="51">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</sst>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9" t="str">
            <v>33904</v>
          </cell>
          <cell r="B9" t="str">
            <v>FUNDO DO REGIME GERAL DA PREVIDENCIA SOCIAL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2</v>
          </cell>
          <cell r="J9" t="str">
            <v>1002</v>
          </cell>
          <cell r="K9" t="str">
            <v>ATIVIDADES-FIM DA SEGURIDADE SOCIAL</v>
          </cell>
          <cell r="L9" t="str">
            <v>3</v>
          </cell>
          <cell r="M9">
            <v>3917677808</v>
          </cell>
          <cell r="N9">
            <v>3917677808</v>
          </cell>
        </row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704626235</v>
          </cell>
          <cell r="N10">
            <v>0</v>
          </cell>
          <cell r="O10">
            <v>703303355.35000002</v>
          </cell>
          <cell r="P10">
            <v>703303355.35000002</v>
          </cell>
          <cell r="Q10">
            <v>703303355.35000002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87161</v>
          </cell>
          <cell r="N11">
            <v>0</v>
          </cell>
          <cell r="O11">
            <v>87158.91</v>
          </cell>
          <cell r="P11">
            <v>87158.91</v>
          </cell>
          <cell r="Q11">
            <v>87158.91</v>
          </cell>
        </row>
        <row r="12">
          <cell r="A12" t="str">
            <v>40904</v>
          </cell>
          <cell r="B12" t="str">
            <v>FUNDO DO REGIME GERAL DA PREVID.SOCIAL- FRGPS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2</v>
          </cell>
          <cell r="J13" t="str">
            <v>1002</v>
          </cell>
          <cell r="K13" t="str">
            <v>ATIVIDADES-FIM DA SEGURIDADE SOCIAL</v>
          </cell>
          <cell r="L13" t="str">
            <v>3</v>
          </cell>
          <cell r="M13">
            <v>55818046</v>
          </cell>
          <cell r="N13">
            <v>55818046</v>
          </cell>
        </row>
        <row r="14">
          <cell r="A14" t="str">
            <v>55901</v>
          </cell>
          <cell r="B14" t="str">
            <v>FUNDO NACIONAL DE ASSISTENCIA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1002</v>
          </cell>
          <cell r="K14" t="str">
            <v>ATIVIDADES-FIM DA SEGURIDADE SOCIAL</v>
          </cell>
          <cell r="L14" t="str">
            <v>3</v>
          </cell>
          <cell r="M14">
            <v>80674169</v>
          </cell>
          <cell r="N14">
            <v>0</v>
          </cell>
          <cell r="O14">
            <v>80448010.480000004</v>
          </cell>
          <cell r="P14">
            <v>80448010.480000004</v>
          </cell>
          <cell r="Q14">
            <v>80448010.480000004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168924824</v>
          </cell>
          <cell r="N15">
            <v>168924824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314084754</v>
          </cell>
          <cell r="N16">
            <v>314084754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00G5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27847910</v>
          </cell>
          <cell r="N17">
            <v>0</v>
          </cell>
          <cell r="O17">
            <v>27847904.5</v>
          </cell>
          <cell r="P17">
            <v>27847904.5</v>
          </cell>
          <cell r="Q17">
            <v>27847904.5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5</v>
          </cell>
          <cell r="M18">
            <v>318425</v>
          </cell>
          <cell r="N18">
            <v>0</v>
          </cell>
          <cell r="O18">
            <v>318424.36</v>
          </cell>
          <cell r="P18">
            <v>318424.36</v>
          </cell>
          <cell r="Q18">
            <v>318424.36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347763632</v>
          </cell>
          <cell r="N19">
            <v>0</v>
          </cell>
          <cell r="O19">
            <v>347355575.67000002</v>
          </cell>
          <cell r="P19">
            <v>347355575.67000002</v>
          </cell>
          <cell r="Q19">
            <v>347355575.67000002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26403829</v>
          </cell>
          <cell r="N20">
            <v>0</v>
          </cell>
          <cell r="O20">
            <v>26333369</v>
          </cell>
          <cell r="P20">
            <v>26333369</v>
          </cell>
          <cell r="Q20">
            <v>26333369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0EC7</v>
          </cell>
          <cell r="H21" t="str">
            <v>SENTENCAS JUDICIAIS TRANSITADAS EM JULGADO (PRECATORIOS RELA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1702745</v>
          </cell>
          <cell r="N21">
            <v>1702745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7.425781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45017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 x14ac:dyDescent="0.2">
      <c r="A10" s="37" t="str">
        <f>'[1]Access-Abr'!A9</f>
        <v>33904</v>
      </c>
      <c r="B10" s="38" t="str">
        <f>'[1]Access-Abr'!B9</f>
        <v>FUNDO DO REGIME GERAL DA PREVIDENCIA SOCIAL</v>
      </c>
      <c r="C10" s="39" t="str">
        <f>CONCATENATE('[1]Access-Abr'!C9,".",'[1]Access-Abr'!D9)</f>
        <v>28.846</v>
      </c>
      <c r="D10" s="39" t="str">
        <f>CONCATENATE('[1]Access-Abr'!E9,".",'[1]Access-Abr'!G9)</f>
        <v>0901.0005</v>
      </c>
      <c r="E10" s="38" t="str">
        <f>'[1]Access-Abr'!F9</f>
        <v>OPERACOES ESPECIAIS: CUMPRIMENTO DE SENTENCAS JUDICIAIS</v>
      </c>
      <c r="F10" s="40" t="str">
        <f>'[1]Access-Abr'!H9</f>
        <v>SENTENCAS JUDICIAIS TRANSITADAS EM JULGADO (PRECATORIOS)</v>
      </c>
      <c r="G10" s="39" t="str">
        <f>'[1]Access-Abr'!I9</f>
        <v>2</v>
      </c>
      <c r="H10" s="39" t="str">
        <f>'[1]Access-Abr'!J9</f>
        <v>1002</v>
      </c>
      <c r="I10" s="38" t="str">
        <f>'[1]Access-Abr'!K9</f>
        <v>ATIVIDADES-FIM DA SEGURIDADE SOCIAL</v>
      </c>
      <c r="J10" s="39" t="str">
        <f>'[1]Access-Abr'!L9</f>
        <v>3</v>
      </c>
      <c r="K10" s="41"/>
      <c r="L10" s="41"/>
      <c r="M10" s="41"/>
      <c r="N10" s="42">
        <f t="shared" ref="N10:N22" si="0">K10+L10-M10</f>
        <v>0</v>
      </c>
      <c r="O10" s="41"/>
      <c r="P10" s="43">
        <f>IF('[1]Access-Abr'!N9=0,'[1]Access-Abr'!M9,0)</f>
        <v>0</v>
      </c>
      <c r="Q10" s="43">
        <f>IF('[1]Access-Abr'!N9&gt;0,'[1]Access-Abr'!N9,0)</f>
        <v>3917677808</v>
      </c>
      <c r="R10" s="43">
        <f t="shared" ref="R10:R22" si="1">N10-O10+P10+Q10</f>
        <v>3917677808</v>
      </c>
      <c r="S10" s="43">
        <f>'[1]Access-Abr'!O9</f>
        <v>0</v>
      </c>
      <c r="T10" s="44">
        <f t="shared" ref="T10:T23" si="2">IF(R10&gt;0,S10/R10,0)</f>
        <v>0</v>
      </c>
      <c r="U10" s="43">
        <f>'[1]Access-Abr'!P9</f>
        <v>0</v>
      </c>
      <c r="V10" s="44">
        <f t="shared" ref="V10:V23" si="3">IF(R10&gt;0,U10/R10,0)</f>
        <v>0</v>
      </c>
      <c r="W10" s="43">
        <f>'[1]Access-Abr'!Q9</f>
        <v>0</v>
      </c>
      <c r="X10" s="44">
        <f t="shared" ref="X10:X23" si="4">IF(R10&gt;0,W10/R10,0)</f>
        <v>0</v>
      </c>
    </row>
    <row r="11" spans="1:24" ht="28.5" customHeight="1" x14ac:dyDescent="0.2">
      <c r="A11" s="37" t="str">
        <f>'[1]Access-Abr'!A10</f>
        <v>33904</v>
      </c>
      <c r="B11" s="38" t="str">
        <f>'[1]Access-Abr'!B10</f>
        <v>FUNDO DO REGIME GERAL DA PREVIDENCIA SOCIAL</v>
      </c>
      <c r="C11" s="39" t="str">
        <f>CONCATENATE('[1]Access-Abr'!C10,".",'[1]Access-Abr'!D10)</f>
        <v>28.846</v>
      </c>
      <c r="D11" s="39" t="str">
        <f>CONCATENATE('[1]Access-Abr'!E10,".",'[1]Access-Abr'!G10)</f>
        <v>0901.0625</v>
      </c>
      <c r="E11" s="38" t="str">
        <f>'[1]Access-Abr'!F10</f>
        <v>OPERACOES ESPECIAIS: CUMPRIMENTO DE SENTENCAS JUDICIAIS</v>
      </c>
      <c r="F11" s="38" t="str">
        <f>'[1]Access-Abr'!H10</f>
        <v>SENTENCAS JUDICIAIS TRANSITADAS EM JULGADO DE PEQUENO VALOR</v>
      </c>
      <c r="G11" s="39" t="str">
        <f>'[1]Access-Abr'!I10</f>
        <v>2</v>
      </c>
      <c r="H11" s="39" t="str">
        <f>'[1]Access-Abr'!J10</f>
        <v>1002</v>
      </c>
      <c r="I11" s="38" t="str">
        <f>'[1]Access-Abr'!K10</f>
        <v>ATIVIDADES-FIM DA SEGURIDADE SOCIAL</v>
      </c>
      <c r="J11" s="39" t="str">
        <f>'[1]Access-Abr'!L10</f>
        <v>3</v>
      </c>
      <c r="K11" s="43"/>
      <c r="L11" s="43"/>
      <c r="M11" s="43"/>
      <c r="N11" s="41">
        <f t="shared" si="0"/>
        <v>0</v>
      </c>
      <c r="O11" s="43"/>
      <c r="P11" s="43">
        <f>IF('[1]Access-Abr'!N10=0,'[1]Access-Abr'!M10,0)</f>
        <v>704626235</v>
      </c>
      <c r="Q11" s="43">
        <f>IF('[1]Access-Abr'!N10&gt;0,'[1]Access-Abr'!N10,0)</f>
        <v>0</v>
      </c>
      <c r="R11" s="43">
        <f t="shared" si="1"/>
        <v>704626235</v>
      </c>
      <c r="S11" s="43">
        <f>'[1]Access-Abr'!O10</f>
        <v>703303355.35000002</v>
      </c>
      <c r="T11" s="44">
        <f t="shared" si="2"/>
        <v>0.99812257962549467</v>
      </c>
      <c r="U11" s="43">
        <f>'[1]Access-Abr'!P10</f>
        <v>703303355.35000002</v>
      </c>
      <c r="V11" s="44">
        <f t="shared" si="3"/>
        <v>0.99812257962549467</v>
      </c>
      <c r="W11" s="43">
        <f>'[1]Access-Abr'!Q10</f>
        <v>703303355.35000002</v>
      </c>
      <c r="X11" s="44">
        <f t="shared" si="4"/>
        <v>0.99812257962549467</v>
      </c>
    </row>
    <row r="12" spans="1:24" ht="28.5" customHeight="1" x14ac:dyDescent="0.2">
      <c r="A12" s="37" t="str">
        <f>'[1]Access-Abr'!A11</f>
        <v>40901</v>
      </c>
      <c r="B12" s="38" t="str">
        <f>'[1]Access-Abr'!B11</f>
        <v>FUNDO DE AMPARO AO TRABALHADOR - FAT</v>
      </c>
      <c r="C12" s="39" t="str">
        <f>CONCATENATE('[1]Access-Abr'!C11,".",'[1]Access-Abr'!D11)</f>
        <v>28.846</v>
      </c>
      <c r="D12" s="39" t="str">
        <f>CONCATENATE('[1]Access-Abr'!E11,".",'[1]Access-Abr'!G11)</f>
        <v>0901.0625</v>
      </c>
      <c r="E12" s="38" t="str">
        <f>'[1]Access-Abr'!F11</f>
        <v>OPERACOES ESPECIAIS: CUMPRIMENTO DE SENTENCAS JUDICIAIS</v>
      </c>
      <c r="F12" s="38" t="str">
        <f>'[1]Access-Abr'!H11</f>
        <v>SENTENCAS JUDICIAIS TRANSITADAS EM JULGADO DE PEQUENO VALOR</v>
      </c>
      <c r="G12" s="39" t="str">
        <f>'[1]Access-Abr'!I11</f>
        <v>2</v>
      </c>
      <c r="H12" s="39" t="str">
        <f>'[1]Access-Abr'!J11</f>
        <v>1000</v>
      </c>
      <c r="I12" s="38" t="str">
        <f>'[1]Access-Abr'!K11</f>
        <v>RECURSOS LIVRES DA UNIAO</v>
      </c>
      <c r="J12" s="39" t="str">
        <f>'[1]Access-Abr'!L11</f>
        <v>3</v>
      </c>
      <c r="K12" s="43"/>
      <c r="L12" s="43"/>
      <c r="M12" s="43"/>
      <c r="N12" s="41">
        <f t="shared" si="0"/>
        <v>0</v>
      </c>
      <c r="O12" s="43"/>
      <c r="P12" s="43">
        <f>IF('[1]Access-Abr'!N11=0,'[1]Access-Abr'!M11,0)</f>
        <v>87161</v>
      </c>
      <c r="Q12" s="43">
        <f>IF('[1]Access-Abr'!N11&gt;0,'[1]Access-Abr'!N11,0)</f>
        <v>0</v>
      </c>
      <c r="R12" s="43">
        <f t="shared" si="1"/>
        <v>87161</v>
      </c>
      <c r="S12" s="43">
        <f>'[1]Access-Abr'!O11</f>
        <v>87158.91</v>
      </c>
      <c r="T12" s="44">
        <f t="shared" si="2"/>
        <v>0.99997602138571151</v>
      </c>
      <c r="U12" s="43">
        <f>'[1]Access-Abr'!P11</f>
        <v>87158.91</v>
      </c>
      <c r="V12" s="44">
        <f t="shared" si="3"/>
        <v>0.99997602138571151</v>
      </c>
      <c r="W12" s="43">
        <f>'[1]Access-Abr'!Q11</f>
        <v>87158.91</v>
      </c>
      <c r="X12" s="44">
        <f t="shared" si="4"/>
        <v>0.99997602138571151</v>
      </c>
    </row>
    <row r="13" spans="1:24" ht="28.5" customHeight="1" x14ac:dyDescent="0.2">
      <c r="A13" s="37" t="str">
        <f>'[1]Access-Abr'!A12</f>
        <v>40904</v>
      </c>
      <c r="B13" s="38" t="str">
        <f>'[1]Access-Abr'!B12</f>
        <v>FUNDO DO REGIME GERAL DA PREVID.SOCIAL- FRGPS</v>
      </c>
      <c r="C13" s="39" t="str">
        <f>CONCATENATE('[1]Access-Abr'!C12,".",'[1]Access-Abr'!D12)</f>
        <v>28.846</v>
      </c>
      <c r="D13" s="39" t="str">
        <f>CONCATENATE('[1]Access-Abr'!E12,".",'[1]Access-Abr'!G12)</f>
        <v>0901.0625</v>
      </c>
      <c r="E13" s="38" t="str">
        <f>'[1]Access-Abr'!F12</f>
        <v>OPERACOES ESPECIAIS: CUMPRIMENTO DE SENTENCAS JUDICIAIS</v>
      </c>
      <c r="F13" s="38" t="str">
        <f>'[1]Access-Abr'!H12</f>
        <v>SENTENCAS JUDICIAIS TRANSITADAS EM JULGADO DE PEQUENO VALOR</v>
      </c>
      <c r="G13" s="39" t="str">
        <f>'[1]Access-Abr'!I12</f>
        <v>2</v>
      </c>
      <c r="H13" s="39" t="str">
        <f>'[1]Access-Abr'!J12</f>
        <v>1002</v>
      </c>
      <c r="I13" s="38" t="str">
        <f>'[1]Access-Abr'!K12</f>
        <v>ATIVIDADES-FIM DA SEGURIDADE SOCIAL</v>
      </c>
      <c r="J13" s="39" t="str">
        <f>'[1]Access-Abr'!L12</f>
        <v>3</v>
      </c>
      <c r="K13" s="43"/>
      <c r="L13" s="43"/>
      <c r="M13" s="43"/>
      <c r="N13" s="41">
        <f t="shared" si="0"/>
        <v>0</v>
      </c>
      <c r="O13" s="43"/>
      <c r="P13" s="43">
        <f>IF('[1]Access-Abr'!N12=0,'[1]Access-Abr'!M12,0)</f>
        <v>0</v>
      </c>
      <c r="Q13" s="43">
        <f>IF('[1]Access-Abr'!N12&gt;0,'[1]Access-Abr'!N12,0)</f>
        <v>0</v>
      </c>
      <c r="R13" s="43">
        <f t="shared" si="1"/>
        <v>0</v>
      </c>
      <c r="S13" s="43">
        <f>'[1]Access-Abr'!O12</f>
        <v>0</v>
      </c>
      <c r="T13" s="44">
        <f t="shared" si="2"/>
        <v>0</v>
      </c>
      <c r="U13" s="43">
        <f>'[1]Access-Abr'!P12</f>
        <v>0</v>
      </c>
      <c r="V13" s="44">
        <f t="shared" si="3"/>
        <v>0</v>
      </c>
      <c r="W13" s="43">
        <f>'[1]Access-Abr'!Q12</f>
        <v>0</v>
      </c>
      <c r="X13" s="44">
        <f t="shared" si="4"/>
        <v>0</v>
      </c>
    </row>
    <row r="14" spans="1:24" ht="28.5" customHeight="1" x14ac:dyDescent="0.2">
      <c r="A14" s="37" t="str">
        <f>'[1]Access-Abr'!A13</f>
        <v>55901</v>
      </c>
      <c r="B14" s="38" t="str">
        <f>'[1]Access-Abr'!B13</f>
        <v>FUNDO NACIONAL DE ASSISTENCIA SOCIAL</v>
      </c>
      <c r="C14" s="39" t="str">
        <f>CONCATENATE('[1]Access-Abr'!C13,".",'[1]Access-Abr'!D13)</f>
        <v>28.846</v>
      </c>
      <c r="D14" s="39" t="str">
        <f>CONCATENATE('[1]Access-Abr'!E13,".",'[1]Access-Abr'!G13)</f>
        <v>0901.0005</v>
      </c>
      <c r="E14" s="38" t="str">
        <f>'[1]Access-Abr'!F13</f>
        <v>OPERACOES ESPECIAIS: CUMPRIMENTO DE SENTENCAS JUDICIAIS</v>
      </c>
      <c r="F14" s="38" t="str">
        <f>'[1]Access-Abr'!H13</f>
        <v>SENTENCAS JUDICIAIS TRANSITADAS EM JULGADO (PRECATORIOS)</v>
      </c>
      <c r="G14" s="39" t="str">
        <f>'[1]Access-Abr'!I13</f>
        <v>2</v>
      </c>
      <c r="H14" s="39" t="str">
        <f>'[1]Access-Abr'!J13</f>
        <v>1002</v>
      </c>
      <c r="I14" s="38" t="str">
        <f>'[1]Access-Abr'!K13</f>
        <v>ATIVIDADES-FIM DA SEGURIDADE SOCIAL</v>
      </c>
      <c r="J14" s="39" t="str">
        <f>'[1]Access-Abr'!L13</f>
        <v>3</v>
      </c>
      <c r="K14" s="41"/>
      <c r="L14" s="41"/>
      <c r="M14" s="41"/>
      <c r="N14" s="41">
        <f t="shared" si="0"/>
        <v>0</v>
      </c>
      <c r="O14" s="41"/>
      <c r="P14" s="43">
        <f>IF('[1]Access-Abr'!N13=0,'[1]Access-Abr'!M13,0)</f>
        <v>0</v>
      </c>
      <c r="Q14" s="43">
        <f>IF('[1]Access-Abr'!N13&gt;0,'[1]Access-Abr'!N13,0)</f>
        <v>55818046</v>
      </c>
      <c r="R14" s="43">
        <f t="shared" si="1"/>
        <v>55818046</v>
      </c>
      <c r="S14" s="43">
        <f>'[1]Access-Abr'!O13</f>
        <v>0</v>
      </c>
      <c r="T14" s="44">
        <f t="shared" si="2"/>
        <v>0</v>
      </c>
      <c r="U14" s="43">
        <f>'[1]Access-Abr'!P13</f>
        <v>0</v>
      </c>
      <c r="V14" s="44">
        <f t="shared" si="3"/>
        <v>0</v>
      </c>
      <c r="W14" s="43">
        <f>'[1]Access-Abr'!Q13</f>
        <v>0</v>
      </c>
      <c r="X14" s="44">
        <f t="shared" si="4"/>
        <v>0</v>
      </c>
    </row>
    <row r="15" spans="1:24" ht="28.5" customHeight="1" x14ac:dyDescent="0.2">
      <c r="A15" s="37" t="str">
        <f>'[1]Access-Abr'!A14</f>
        <v>55901</v>
      </c>
      <c r="B15" s="38" t="str">
        <f>'[1]Access-Abr'!B14</f>
        <v>FUNDO NACIONAL DE ASSISTENCIA SOCIAL</v>
      </c>
      <c r="C15" s="39" t="str">
        <f>CONCATENATE('[1]Access-Abr'!C14,".",'[1]Access-Abr'!D14)</f>
        <v>28.846</v>
      </c>
      <c r="D15" s="39" t="str">
        <f>CONCATENATE('[1]Access-Abr'!E14,".",'[1]Access-Abr'!G14)</f>
        <v>0901.0625</v>
      </c>
      <c r="E15" s="38" t="str">
        <f>'[1]Access-Abr'!F14</f>
        <v>OPERACOES ESPECIAIS: CUMPRIMENTO DE SENTENCAS JUDICIAIS</v>
      </c>
      <c r="F15" s="38" t="str">
        <f>'[1]Access-Abr'!H14</f>
        <v>SENTENCAS JUDICIAIS TRANSITADAS EM JULGADO DE PEQUENO VALOR</v>
      </c>
      <c r="G15" s="39" t="str">
        <f>'[1]Access-Abr'!I14</f>
        <v>2</v>
      </c>
      <c r="H15" s="39" t="str">
        <f>'[1]Access-Abr'!J14</f>
        <v>1002</v>
      </c>
      <c r="I15" s="38" t="str">
        <f>'[1]Access-Abr'!K14</f>
        <v>ATIVIDADES-FIM DA SEGURIDADE SOCIAL</v>
      </c>
      <c r="J15" s="39" t="str">
        <f>'[1]Access-Abr'!L14</f>
        <v>3</v>
      </c>
      <c r="K15" s="41"/>
      <c r="L15" s="41"/>
      <c r="M15" s="41"/>
      <c r="N15" s="41">
        <f t="shared" si="0"/>
        <v>0</v>
      </c>
      <c r="O15" s="41"/>
      <c r="P15" s="43">
        <f>IF('[1]Access-Abr'!N14=0,'[1]Access-Abr'!M14,0)</f>
        <v>80674169</v>
      </c>
      <c r="Q15" s="43">
        <f>IF('[1]Access-Abr'!N14&gt;0,'[1]Access-Abr'!N14,0)</f>
        <v>0</v>
      </c>
      <c r="R15" s="43">
        <f t="shared" si="1"/>
        <v>80674169</v>
      </c>
      <c r="S15" s="43">
        <f>'[1]Access-Abr'!O14</f>
        <v>80448010.480000004</v>
      </c>
      <c r="T15" s="44">
        <f t="shared" si="2"/>
        <v>0.99719664270728348</v>
      </c>
      <c r="U15" s="43">
        <f>'[1]Access-Abr'!P14</f>
        <v>80448010.480000004</v>
      </c>
      <c r="V15" s="44">
        <f t="shared" si="3"/>
        <v>0.99719664270728348</v>
      </c>
      <c r="W15" s="43">
        <f>'[1]Access-Abr'!Q14</f>
        <v>80448010.480000004</v>
      </c>
      <c r="X15" s="44">
        <f t="shared" si="4"/>
        <v>0.99719664270728348</v>
      </c>
    </row>
    <row r="16" spans="1:24" ht="28.5" customHeight="1" x14ac:dyDescent="0.2">
      <c r="A16" s="37" t="str">
        <f>'[1]Access-Abr'!A15</f>
        <v>71103</v>
      </c>
      <c r="B16" s="38" t="str">
        <f>'[1]Access-Abr'!B15</f>
        <v>ENCARGOS FINANC.DA UNIAO-SENTENCAS JUDICIAIS</v>
      </c>
      <c r="C16" s="39" t="str">
        <f>CONCATENATE('[1]Access-Abr'!C15,".",'[1]Access-Abr'!D15)</f>
        <v>28.846</v>
      </c>
      <c r="D16" s="39" t="str">
        <f>CONCATENATE('[1]Access-Abr'!E15,".",'[1]Access-Abr'!G15)</f>
        <v>0901.0005</v>
      </c>
      <c r="E16" s="38" t="str">
        <f>'[1]Access-Abr'!F15</f>
        <v>OPERACOES ESPECIAIS: CUMPRIMENTO DE SENTENCAS JUDICIAIS</v>
      </c>
      <c r="F16" s="38" t="str">
        <f>'[1]Access-Abr'!H15</f>
        <v>SENTENCAS JUDICIAIS TRANSITADAS EM JULGADO (PRECATORIOS)</v>
      </c>
      <c r="G16" s="39" t="str">
        <f>'[1]Access-Abr'!I15</f>
        <v>1</v>
      </c>
      <c r="H16" s="39" t="str">
        <f>'[1]Access-Abr'!J15</f>
        <v>1000</v>
      </c>
      <c r="I16" s="38" t="str">
        <f>'[1]Access-Abr'!K15</f>
        <v>RECURSOS LIVRES DA UNIAO</v>
      </c>
      <c r="J16" s="39" t="str">
        <f>'[1]Access-Abr'!L15</f>
        <v>3</v>
      </c>
      <c r="K16" s="41"/>
      <c r="L16" s="41"/>
      <c r="M16" s="41"/>
      <c r="N16" s="41">
        <f t="shared" si="0"/>
        <v>0</v>
      </c>
      <c r="O16" s="41"/>
      <c r="P16" s="43">
        <f>IF('[1]Access-Abr'!N15=0,'[1]Access-Abr'!M15,0)</f>
        <v>0</v>
      </c>
      <c r="Q16" s="43">
        <f>IF('[1]Access-Abr'!N15&gt;0,'[1]Access-Abr'!N15,0)</f>
        <v>168924824</v>
      </c>
      <c r="R16" s="43">
        <f t="shared" si="1"/>
        <v>168924824</v>
      </c>
      <c r="S16" s="43">
        <f>'[1]Access-Abr'!O15</f>
        <v>0</v>
      </c>
      <c r="T16" s="44">
        <f t="shared" si="2"/>
        <v>0</v>
      </c>
      <c r="U16" s="43">
        <f>'[1]Access-Abr'!P15</f>
        <v>0</v>
      </c>
      <c r="V16" s="44">
        <f t="shared" si="3"/>
        <v>0</v>
      </c>
      <c r="W16" s="43">
        <f>'[1]Access-Abr'!Q15</f>
        <v>0</v>
      </c>
      <c r="X16" s="44">
        <f t="shared" si="4"/>
        <v>0</v>
      </c>
    </row>
    <row r="17" spans="1:24" ht="28.5" customHeight="1" x14ac:dyDescent="0.2">
      <c r="A17" s="37" t="str">
        <f>'[1]Access-Abr'!A16</f>
        <v>71103</v>
      </c>
      <c r="B17" s="38" t="str">
        <f>'[1]Access-Abr'!B16</f>
        <v>ENCARGOS FINANC.DA UNIAO-SENTENCAS JUDICIAIS</v>
      </c>
      <c r="C17" s="39" t="str">
        <f>CONCATENATE('[1]Access-Abr'!C16,".",'[1]Access-Abr'!D16)</f>
        <v>28.846</v>
      </c>
      <c r="D17" s="39" t="str">
        <f>CONCATENATE('[1]Access-Abr'!E16,".",'[1]Access-Abr'!G16)</f>
        <v>0901.0005</v>
      </c>
      <c r="E17" s="38" t="str">
        <f>'[1]Access-Abr'!F16</f>
        <v>OPERACOES ESPECIAIS: CUMPRIMENTO DE SENTENCAS JUDICIAIS</v>
      </c>
      <c r="F17" s="38" t="str">
        <f>'[1]Access-Abr'!H16</f>
        <v>SENTENCAS JUDICIAIS TRANSITADAS EM JULGADO (PRECATORIOS)</v>
      </c>
      <c r="G17" s="39" t="str">
        <f>'[1]Access-Abr'!I16</f>
        <v>1</v>
      </c>
      <c r="H17" s="39" t="str">
        <f>'[1]Access-Abr'!J16</f>
        <v>1000</v>
      </c>
      <c r="I17" s="38" t="str">
        <f>'[1]Access-Abr'!K16</f>
        <v>RECURSOS LIVRES DA UNIAO</v>
      </c>
      <c r="J17" s="39" t="str">
        <f>'[1]Access-Abr'!L16</f>
        <v>1</v>
      </c>
      <c r="K17" s="41"/>
      <c r="L17" s="41"/>
      <c r="M17" s="41"/>
      <c r="N17" s="41">
        <f t="shared" si="0"/>
        <v>0</v>
      </c>
      <c r="O17" s="41"/>
      <c r="P17" s="43">
        <f>IF('[1]Access-Abr'!N16=0,'[1]Access-Abr'!M16,0)</f>
        <v>0</v>
      </c>
      <c r="Q17" s="43">
        <f>IF('[1]Access-Abr'!N16&gt;0,'[1]Access-Abr'!N16,0)</f>
        <v>314084754</v>
      </c>
      <c r="R17" s="43">
        <f t="shared" si="1"/>
        <v>314084754</v>
      </c>
      <c r="S17" s="43">
        <f>'[1]Access-Abr'!O16</f>
        <v>0</v>
      </c>
      <c r="T17" s="44">
        <f t="shared" si="2"/>
        <v>0</v>
      </c>
      <c r="U17" s="43">
        <f>'[1]Access-Abr'!P16</f>
        <v>0</v>
      </c>
      <c r="V17" s="44">
        <f t="shared" si="3"/>
        <v>0</v>
      </c>
      <c r="W17" s="43">
        <f>'[1]Access-Abr'!Q16</f>
        <v>0</v>
      </c>
      <c r="X17" s="44">
        <f t="shared" si="4"/>
        <v>0</v>
      </c>
    </row>
    <row r="18" spans="1:24" ht="28.5" customHeight="1" x14ac:dyDescent="0.2">
      <c r="A18" s="37" t="str">
        <f>'[1]Access-Abr'!A17</f>
        <v>71103</v>
      </c>
      <c r="B18" s="38" t="str">
        <f>'[1]Access-Abr'!B17</f>
        <v>ENCARGOS FINANC.DA UNIAO-SENTENCAS JUDICIAIS</v>
      </c>
      <c r="C18" s="39" t="str">
        <f>CONCATENATE('[1]Access-Abr'!C17,".",'[1]Access-Abr'!D17)</f>
        <v>28.846</v>
      </c>
      <c r="D18" s="39" t="str">
        <f>CONCATENATE('[1]Access-Abr'!E17,".",'[1]Access-Abr'!G17)</f>
        <v>0901.00G5</v>
      </c>
      <c r="E18" s="38" t="str">
        <f>'[1]Access-Abr'!F17</f>
        <v>OPERACOES ESPECIAIS: CUMPRIMENTO DE SENTENCAS JUDICIAIS</v>
      </c>
      <c r="F18" s="38" t="str">
        <f>'[1]Access-Abr'!H17</f>
        <v>CONTRIBUICAO DA UNIAO, DE SUAS AUTARQUIAS E FUNDACOES PARA O</v>
      </c>
      <c r="G18" s="39" t="str">
        <f>'[1]Access-Abr'!I17</f>
        <v>1</v>
      </c>
      <c r="H18" s="39" t="str">
        <f>'[1]Access-Abr'!J17</f>
        <v>1000</v>
      </c>
      <c r="I18" s="38" t="str">
        <f>'[1]Access-Abr'!K17</f>
        <v>RECURSOS LIVRES DA UNIAO</v>
      </c>
      <c r="J18" s="39" t="str">
        <f>'[1]Access-Abr'!L17</f>
        <v>1</v>
      </c>
      <c r="K18" s="41"/>
      <c r="L18" s="41"/>
      <c r="M18" s="41"/>
      <c r="N18" s="41">
        <f t="shared" si="0"/>
        <v>0</v>
      </c>
      <c r="O18" s="41"/>
      <c r="P18" s="43">
        <f>IF('[1]Access-Abr'!N17=0,'[1]Access-Abr'!M17,0)</f>
        <v>27847910</v>
      </c>
      <c r="Q18" s="43">
        <f>IF('[1]Access-Abr'!N17&gt;0,'[1]Access-Abr'!N17,0)</f>
        <v>0</v>
      </c>
      <c r="R18" s="43">
        <f t="shared" si="1"/>
        <v>27847910</v>
      </c>
      <c r="S18" s="43">
        <f>'[1]Access-Abr'!O17</f>
        <v>27847904.5</v>
      </c>
      <c r="T18" s="44">
        <f t="shared" si="2"/>
        <v>0.99999980249864351</v>
      </c>
      <c r="U18" s="43">
        <f>'[1]Access-Abr'!P17</f>
        <v>27847904.5</v>
      </c>
      <c r="V18" s="44">
        <f t="shared" si="3"/>
        <v>0.99999980249864351</v>
      </c>
      <c r="W18" s="43">
        <f>'[1]Access-Abr'!Q17</f>
        <v>27847904.5</v>
      </c>
      <c r="X18" s="44">
        <f t="shared" si="4"/>
        <v>0.99999980249864351</v>
      </c>
    </row>
    <row r="19" spans="1:24" ht="28.5" customHeight="1" x14ac:dyDescent="0.2">
      <c r="A19" s="37" t="str">
        <f>'[1]Access-Abr'!A18</f>
        <v>71103</v>
      </c>
      <c r="B19" s="38" t="str">
        <f>'[1]Access-Abr'!B18</f>
        <v>ENCARGOS FINANC.DA UNIAO-SENTENCAS JUDICIAIS</v>
      </c>
      <c r="C19" s="39" t="str">
        <f>CONCATENATE('[1]Access-Abr'!C18,".",'[1]Access-Abr'!D18)</f>
        <v>28.846</v>
      </c>
      <c r="D19" s="39" t="str">
        <f>CONCATENATE('[1]Access-Abr'!E18,".",'[1]Access-Abr'!G18)</f>
        <v>0901.0625</v>
      </c>
      <c r="E19" s="38" t="str">
        <f>'[1]Access-Abr'!F18</f>
        <v>OPERACOES ESPECIAIS: CUMPRIMENTO DE SENTENCAS JUDICIAIS</v>
      </c>
      <c r="F19" s="38" t="str">
        <f>'[1]Access-Abr'!H18</f>
        <v>SENTENCAS JUDICIAIS TRANSITADAS EM JULGADO DE PEQUENO VALOR</v>
      </c>
      <c r="G19" s="39" t="str">
        <f>'[1]Access-Abr'!I18</f>
        <v>1</v>
      </c>
      <c r="H19" s="39" t="str">
        <f>'[1]Access-Abr'!J18</f>
        <v>1000</v>
      </c>
      <c r="I19" s="38" t="str">
        <f>'[1]Access-Abr'!K18</f>
        <v>RECURSOS LIVRES DA UNIAO</v>
      </c>
      <c r="J19" s="39" t="str">
        <f>'[1]Access-Abr'!L18</f>
        <v>5</v>
      </c>
      <c r="K19" s="41"/>
      <c r="L19" s="41"/>
      <c r="M19" s="41"/>
      <c r="N19" s="41">
        <f t="shared" si="0"/>
        <v>0</v>
      </c>
      <c r="O19" s="41"/>
      <c r="P19" s="43">
        <f>IF('[1]Access-Abr'!N18=0,'[1]Access-Abr'!M18,0)</f>
        <v>318425</v>
      </c>
      <c r="Q19" s="43">
        <f>IF('[1]Access-Abr'!N18&gt;0,'[1]Access-Abr'!N18,0)</f>
        <v>0</v>
      </c>
      <c r="R19" s="43">
        <f t="shared" si="1"/>
        <v>318425</v>
      </c>
      <c r="S19" s="43">
        <f>'[1]Access-Abr'!O18</f>
        <v>318424.36</v>
      </c>
      <c r="T19" s="44">
        <f t="shared" si="2"/>
        <v>0.99999799010756063</v>
      </c>
      <c r="U19" s="43">
        <f>'[1]Access-Abr'!P18</f>
        <v>318424.36</v>
      </c>
      <c r="V19" s="44">
        <f t="shared" si="3"/>
        <v>0.99999799010756063</v>
      </c>
      <c r="W19" s="43">
        <f>'[1]Access-Abr'!Q18</f>
        <v>318424.36</v>
      </c>
      <c r="X19" s="44">
        <f t="shared" si="4"/>
        <v>0.99999799010756063</v>
      </c>
    </row>
    <row r="20" spans="1:24" ht="28.5" customHeight="1" x14ac:dyDescent="0.2">
      <c r="A20" s="37" t="str">
        <f>'[1]Access-Abr'!A19</f>
        <v>71103</v>
      </c>
      <c r="B20" s="38" t="str">
        <f>'[1]Access-Abr'!B19</f>
        <v>ENCARGOS FINANC.DA UNIAO-SENTENCAS JUDICIAIS</v>
      </c>
      <c r="C20" s="39" t="str">
        <f>CONCATENATE('[1]Access-Abr'!C19,".",'[1]Access-Abr'!D19)</f>
        <v>28.846</v>
      </c>
      <c r="D20" s="39" t="str">
        <f>CONCATENATE('[1]Access-Abr'!E19,".",'[1]Access-Abr'!G19)</f>
        <v>0901.0625</v>
      </c>
      <c r="E20" s="38" t="str">
        <f>'[1]Access-Abr'!F19</f>
        <v>OPERACOES ESPECIAIS: CUMPRIMENTO DE SENTENCAS JUDICIAIS</v>
      </c>
      <c r="F20" s="38" t="str">
        <f>'[1]Access-Abr'!H19</f>
        <v>SENTENCAS JUDICIAIS TRANSITADAS EM JULGADO DE PEQUENO VALOR</v>
      </c>
      <c r="G20" s="39" t="str">
        <f>'[1]Access-Abr'!I19</f>
        <v>1</v>
      </c>
      <c r="H20" s="39" t="str">
        <f>'[1]Access-Abr'!J19</f>
        <v>1000</v>
      </c>
      <c r="I20" s="38" t="str">
        <f>'[1]Access-Abr'!K19</f>
        <v>RECURSOS LIVRES DA UNIAO</v>
      </c>
      <c r="J20" s="39" t="str">
        <f>'[1]Access-Abr'!L19</f>
        <v>3</v>
      </c>
      <c r="K20" s="41"/>
      <c r="L20" s="41"/>
      <c r="M20" s="41"/>
      <c r="N20" s="41">
        <f t="shared" si="0"/>
        <v>0</v>
      </c>
      <c r="O20" s="41"/>
      <c r="P20" s="43">
        <f>IF('[1]Access-Abr'!N19=0,'[1]Access-Abr'!M19,0)</f>
        <v>347763632</v>
      </c>
      <c r="Q20" s="43">
        <f>IF('[1]Access-Abr'!N19&gt;0,'[1]Access-Abr'!N19,0)</f>
        <v>0</v>
      </c>
      <c r="R20" s="43">
        <f t="shared" si="1"/>
        <v>347763632</v>
      </c>
      <c r="S20" s="43">
        <f>'[1]Access-Abr'!O19</f>
        <v>347355575.67000002</v>
      </c>
      <c r="T20" s="44">
        <f t="shared" si="2"/>
        <v>0.99882662736280603</v>
      </c>
      <c r="U20" s="43">
        <f>'[1]Access-Abr'!P19</f>
        <v>347355575.67000002</v>
      </c>
      <c r="V20" s="44">
        <f t="shared" si="3"/>
        <v>0.99882662736280603</v>
      </c>
      <c r="W20" s="43">
        <f>'[1]Access-Abr'!Q19</f>
        <v>347355575.67000002</v>
      </c>
      <c r="X20" s="44">
        <f t="shared" si="4"/>
        <v>0.99882662736280603</v>
      </c>
    </row>
    <row r="21" spans="1:24" ht="28.5" customHeight="1" x14ac:dyDescent="0.2">
      <c r="A21" s="37" t="str">
        <f>'[1]Access-Abr'!A20</f>
        <v>71103</v>
      </c>
      <c r="B21" s="38" t="str">
        <f>'[1]Access-Abr'!B20</f>
        <v>ENCARGOS FINANC.DA UNIAO-SENTENCAS JUDICIAIS</v>
      </c>
      <c r="C21" s="39" t="str">
        <f>CONCATENATE('[1]Access-Abr'!C20,".",'[1]Access-Abr'!D20)</f>
        <v>28.846</v>
      </c>
      <c r="D21" s="39" t="str">
        <f>CONCATENATE('[1]Access-Abr'!E20,".",'[1]Access-Abr'!G20)</f>
        <v>0901.0625</v>
      </c>
      <c r="E21" s="38" t="str">
        <f>'[1]Access-Abr'!F20</f>
        <v>OPERACOES ESPECIAIS: CUMPRIMENTO DE SENTENCAS JUDICIAIS</v>
      </c>
      <c r="F21" s="38" t="str">
        <f>'[1]Access-Abr'!H20</f>
        <v>SENTENCAS JUDICIAIS TRANSITADAS EM JULGADO DE PEQUENO VALOR</v>
      </c>
      <c r="G21" s="39" t="str">
        <f>'[1]Access-Abr'!I20</f>
        <v>1</v>
      </c>
      <c r="H21" s="39" t="str">
        <f>'[1]Access-Abr'!J20</f>
        <v>1000</v>
      </c>
      <c r="I21" s="38" t="str">
        <f>'[1]Access-Abr'!K20</f>
        <v>RECURSOS LIVRES DA UNIAO</v>
      </c>
      <c r="J21" s="39" t="str">
        <f>'[1]Access-Abr'!L20</f>
        <v>1</v>
      </c>
      <c r="K21" s="41"/>
      <c r="L21" s="41"/>
      <c r="M21" s="41"/>
      <c r="N21" s="41">
        <f t="shared" si="0"/>
        <v>0</v>
      </c>
      <c r="O21" s="41"/>
      <c r="P21" s="43">
        <f>IF('[1]Access-Abr'!N20=0,'[1]Access-Abr'!M20,0)</f>
        <v>26403829</v>
      </c>
      <c r="Q21" s="43">
        <f>IF('[1]Access-Abr'!N20&gt;0,'[1]Access-Abr'!N20,0)</f>
        <v>0</v>
      </c>
      <c r="R21" s="43">
        <f t="shared" si="1"/>
        <v>26403829</v>
      </c>
      <c r="S21" s="43">
        <f>'[1]Access-Abr'!O20</f>
        <v>26333369</v>
      </c>
      <c r="T21" s="44">
        <f t="shared" si="2"/>
        <v>0.99733144764723325</v>
      </c>
      <c r="U21" s="43">
        <f>'[1]Access-Abr'!P20</f>
        <v>26333369</v>
      </c>
      <c r="V21" s="44">
        <f t="shared" si="3"/>
        <v>0.99733144764723325</v>
      </c>
      <c r="W21" s="43">
        <f>'[1]Access-Abr'!Q20</f>
        <v>26333369</v>
      </c>
      <c r="X21" s="44">
        <f t="shared" si="4"/>
        <v>0.99733144764723325</v>
      </c>
    </row>
    <row r="22" spans="1:24" ht="28.5" customHeight="1" thickBot="1" x14ac:dyDescent="0.25">
      <c r="A22" s="37" t="str">
        <f>'[1]Access-Abr'!A21</f>
        <v>71103</v>
      </c>
      <c r="B22" s="38" t="str">
        <f>'[1]Access-Abr'!B21</f>
        <v>ENCARGOS FINANC.DA UNIAO-SENTENCAS JUDICIAIS</v>
      </c>
      <c r="C22" s="39" t="str">
        <f>CONCATENATE('[1]Access-Abr'!C21,".",'[1]Access-Abr'!D21)</f>
        <v>28.846</v>
      </c>
      <c r="D22" s="39" t="str">
        <f>CONCATENATE('[1]Access-Abr'!E21,".",'[1]Access-Abr'!G21)</f>
        <v>0901.0EC7</v>
      </c>
      <c r="E22" s="38" t="str">
        <f>'[1]Access-Abr'!F21</f>
        <v>OPERACOES ESPECIAIS: CUMPRIMENTO DE SENTENCAS JUDICIAIS</v>
      </c>
      <c r="F22" s="38" t="str">
        <f>'[1]Access-Abr'!H21</f>
        <v>SENTENCAS JUDICIAIS TRANSITADAS EM JULGADO (PRECATORIOS RELA</v>
      </c>
      <c r="G22" s="39" t="str">
        <f>'[1]Access-Abr'!I21</f>
        <v>1</v>
      </c>
      <c r="H22" s="39" t="str">
        <f>'[1]Access-Abr'!J21</f>
        <v>1000</v>
      </c>
      <c r="I22" s="38" t="str">
        <f>'[1]Access-Abr'!K21</f>
        <v>RECURSOS LIVRES DA UNIAO</v>
      </c>
      <c r="J22" s="39" t="str">
        <f>'[1]Access-Abr'!L21</f>
        <v>3</v>
      </c>
      <c r="K22" s="41"/>
      <c r="L22" s="41"/>
      <c r="M22" s="41"/>
      <c r="N22" s="41">
        <f t="shared" si="0"/>
        <v>0</v>
      </c>
      <c r="O22" s="41"/>
      <c r="P22" s="43">
        <f>IF('[1]Access-Abr'!N21=0,'[1]Access-Abr'!M21,0)</f>
        <v>0</v>
      </c>
      <c r="Q22" s="43">
        <f>IF('[1]Access-Abr'!N21&gt;0,'[1]Access-Abr'!N21,0)</f>
        <v>1702745</v>
      </c>
      <c r="R22" s="43">
        <f t="shared" si="1"/>
        <v>1702745</v>
      </c>
      <c r="S22" s="43">
        <f>'[1]Access-Abr'!O21</f>
        <v>0</v>
      </c>
      <c r="T22" s="44">
        <f t="shared" si="2"/>
        <v>0</v>
      </c>
      <c r="U22" s="43">
        <f>'[1]Access-Abr'!P21</f>
        <v>0</v>
      </c>
      <c r="V22" s="44">
        <f t="shared" si="3"/>
        <v>0</v>
      </c>
      <c r="W22" s="43">
        <f>'[1]Access-Abr'!Q21</f>
        <v>0</v>
      </c>
      <c r="X22" s="44">
        <f t="shared" si="4"/>
        <v>0</v>
      </c>
    </row>
    <row r="23" spans="1:24" ht="28.5" customHeight="1" thickBot="1" x14ac:dyDescent="0.25">
      <c r="A23" s="14" t="s">
        <v>48</v>
      </c>
      <c r="B23" s="45"/>
      <c r="C23" s="45"/>
      <c r="D23" s="45"/>
      <c r="E23" s="45"/>
      <c r="F23" s="45"/>
      <c r="G23" s="45"/>
      <c r="H23" s="45"/>
      <c r="I23" s="45"/>
      <c r="J23" s="15"/>
      <c r="K23" s="46">
        <f>SUM(K10:K22)</f>
        <v>0</v>
      </c>
      <c r="L23" s="46">
        <f>SUM(L10:L22)</f>
        <v>0</v>
      </c>
      <c r="M23" s="46">
        <f>SUM(M10:M22)</f>
        <v>0</v>
      </c>
      <c r="N23" s="46">
        <f>SUM(N10:N22)</f>
        <v>0</v>
      </c>
      <c r="O23" s="46">
        <f>SUM(O10:O22)</f>
        <v>0</v>
      </c>
      <c r="P23" s="47">
        <f>SUM(P10:P22)</f>
        <v>1187721361</v>
      </c>
      <c r="Q23" s="47">
        <f>SUM(Q10:Q22)</f>
        <v>4458208177</v>
      </c>
      <c r="R23" s="47">
        <f>SUM(R10:R22)</f>
        <v>5645929538</v>
      </c>
      <c r="S23" s="47">
        <f>SUM(S10:S22)</f>
        <v>1185693798.27</v>
      </c>
      <c r="T23" s="48">
        <f t="shared" si="2"/>
        <v>0.21000860713717254</v>
      </c>
      <c r="U23" s="47">
        <f>SUM(U10:U22)</f>
        <v>1185693798.27</v>
      </c>
      <c r="V23" s="48">
        <f t="shared" si="3"/>
        <v>0.21000860713717254</v>
      </c>
      <c r="W23" s="47">
        <f>SUM(W10:W22)</f>
        <v>1185693798.27</v>
      </c>
      <c r="X23" s="48">
        <f t="shared" si="4"/>
        <v>0.21000860713717254</v>
      </c>
    </row>
    <row r="24" spans="1:24" ht="28.5" customHeight="1" x14ac:dyDescent="0.2">
      <c r="A24" s="49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50"/>
      <c r="Q24" s="2"/>
      <c r="R24" s="2"/>
      <c r="S24" s="2"/>
      <c r="T24" s="2"/>
      <c r="U24" s="4"/>
      <c r="V24" s="2"/>
      <c r="W24" s="4"/>
      <c r="X24" s="2"/>
    </row>
    <row r="25" spans="1:24" ht="28.5" customHeight="1" x14ac:dyDescent="0.2">
      <c r="A25" s="49" t="s">
        <v>50</v>
      </c>
      <c r="B25" s="51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5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2023-05-16T21:31:45Z</dcterms:created>
  <dcterms:modified xsi:type="dcterms:W3CDTF">2023-05-16T21:32:14Z</dcterms:modified>
</cp:coreProperties>
</file>