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TRF3-SOFI\UPLA\Sistema UPLA\Transparência\Ano de 2024\Relatório final\01 Janeiro\Publicacao internet TRF\Anexo II\090047\"/>
    </mc:Choice>
  </mc:AlternateContent>
  <bookViews>
    <workbookView xWindow="0" yWindow="0" windowWidth="28800" windowHeight="13590"/>
  </bookViews>
  <sheets>
    <sheet name="Jan" sheetId="1" r:id="rId1"/>
  </sheets>
  <externalReferences>
    <externalReference r:id="rId2"/>
  </externalReferences>
  <definedNames>
    <definedName name="_xlnm.Print_Area" localSheetId="0">Jan!$A$1:$X$17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5" i="1" l="1"/>
  <c r="M15" i="1"/>
  <c r="L15" i="1"/>
  <c r="K15" i="1"/>
  <c r="W14" i="1"/>
  <c r="U14" i="1"/>
  <c r="S14" i="1"/>
  <c r="Q14" i="1"/>
  <c r="P14" i="1"/>
  <c r="N14" i="1"/>
  <c r="J14" i="1"/>
  <c r="I14" i="1"/>
  <c r="H14" i="1"/>
  <c r="G14" i="1"/>
  <c r="F14" i="1"/>
  <c r="E14" i="1"/>
  <c r="D14" i="1"/>
  <c r="C14" i="1"/>
  <c r="B14" i="1"/>
  <c r="A14" i="1"/>
  <c r="W13" i="1"/>
  <c r="U13" i="1"/>
  <c r="S13" i="1"/>
  <c r="Q13" i="1"/>
  <c r="P13" i="1"/>
  <c r="N13" i="1"/>
  <c r="R13" i="1" s="1"/>
  <c r="J13" i="1"/>
  <c r="I13" i="1"/>
  <c r="H13" i="1"/>
  <c r="G13" i="1"/>
  <c r="F13" i="1"/>
  <c r="E13" i="1"/>
  <c r="D13" i="1"/>
  <c r="C13" i="1"/>
  <c r="B13" i="1"/>
  <c r="A13" i="1"/>
  <c r="W12" i="1"/>
  <c r="U12" i="1"/>
  <c r="S12" i="1"/>
  <c r="Q12" i="1"/>
  <c r="P12" i="1"/>
  <c r="N12" i="1"/>
  <c r="R12" i="1" s="1"/>
  <c r="J12" i="1"/>
  <c r="I12" i="1"/>
  <c r="H12" i="1"/>
  <c r="G12" i="1"/>
  <c r="F12" i="1"/>
  <c r="E12" i="1"/>
  <c r="D12" i="1"/>
  <c r="C12" i="1"/>
  <c r="B12" i="1"/>
  <c r="A12" i="1"/>
  <c r="W11" i="1"/>
  <c r="U11" i="1"/>
  <c r="S11" i="1"/>
  <c r="Q11" i="1"/>
  <c r="P11" i="1"/>
  <c r="N11" i="1"/>
  <c r="J11" i="1"/>
  <c r="I11" i="1"/>
  <c r="H11" i="1"/>
  <c r="G11" i="1"/>
  <c r="F11" i="1"/>
  <c r="E11" i="1"/>
  <c r="D11" i="1"/>
  <c r="C11" i="1"/>
  <c r="B11" i="1"/>
  <c r="A11" i="1"/>
  <c r="W10" i="1"/>
  <c r="W15" i="1" s="1"/>
  <c r="U10" i="1"/>
  <c r="U15" i="1" s="1"/>
  <c r="S10" i="1"/>
  <c r="S15" i="1" s="1"/>
  <c r="Q10" i="1"/>
  <c r="Q15" i="1" s="1"/>
  <c r="P10" i="1"/>
  <c r="N10" i="1"/>
  <c r="N15" i="1" s="1"/>
  <c r="J10" i="1"/>
  <c r="I10" i="1"/>
  <c r="H10" i="1"/>
  <c r="G10" i="1"/>
  <c r="F10" i="1"/>
  <c r="E10" i="1"/>
  <c r="D10" i="1"/>
  <c r="C10" i="1"/>
  <c r="B10" i="1"/>
  <c r="A10" i="1"/>
  <c r="R11" i="1" l="1"/>
  <c r="R14" i="1"/>
  <c r="P15" i="1"/>
  <c r="X13" i="1"/>
  <c r="V13" i="1"/>
  <c r="T13" i="1"/>
  <c r="T14" i="1"/>
  <c r="X14" i="1"/>
  <c r="V14" i="1"/>
  <c r="T11" i="1"/>
  <c r="V11" i="1"/>
  <c r="X11" i="1"/>
  <c r="X12" i="1"/>
  <c r="V12" i="1"/>
  <c r="T12" i="1"/>
  <c r="R10" i="1"/>
  <c r="R15" i="1" l="1"/>
  <c r="X10" i="1"/>
  <c r="V10" i="1"/>
  <c r="T10" i="1"/>
  <c r="X15" i="1" l="1"/>
  <c r="V15" i="1"/>
  <c r="T15" i="1"/>
</calcChain>
</file>

<file path=xl/sharedStrings.xml><?xml version="1.0" encoding="utf-8"?>
<sst xmlns="http://schemas.openxmlformats.org/spreadsheetml/2006/main" count="55" uniqueCount="51">
  <si>
    <t>PODER JUDICIÁRIO</t>
  </si>
  <si>
    <t>ÓRGÃO:</t>
  </si>
  <si>
    <t>JUSTIÇA FEDERAL</t>
  </si>
  <si>
    <t>UNIDADE:</t>
  </si>
  <si>
    <t>090047 - TRF 3ª REGIÃO PRECATÓRIOS E REQUISITÓRIOS DE PEQUENO VALOR</t>
  </si>
  <si>
    <t>Data de referência:</t>
  </si>
  <si>
    <t xml:space="preserve"> RESOLUÇÃO 102 CNJ - ANEXO II - DOTAÇÃO E EXECUÇÃO ORÇAMENTÁRIA</t>
  </si>
  <si>
    <t>Classificação Orçamentária</t>
  </si>
  <si>
    <t>Dotação Inicial</t>
  </si>
  <si>
    <t>Créditos Adicionais</t>
  </si>
  <si>
    <t>Dotação Atualizada</t>
  </si>
  <si>
    <t>Contingenciado</t>
  </si>
  <si>
    <t>Movimentação Líquida de Créditos</t>
  </si>
  <si>
    <t>Dotação Líquida</t>
  </si>
  <si>
    <t>Execução</t>
  </si>
  <si>
    <t>Unidade Orçamentária</t>
  </si>
  <si>
    <t>Função e Subfunção</t>
  </si>
  <si>
    <t xml:space="preserve">Programática
(Programa, Ação e Subtítulo) </t>
  </si>
  <si>
    <t xml:space="preserve">Descrição </t>
  </si>
  <si>
    <t>Esfera</t>
  </si>
  <si>
    <t>Fonte</t>
  </si>
  <si>
    <t>GND</t>
  </si>
  <si>
    <t>Acréscimos</t>
  </si>
  <si>
    <t>Decréscimos</t>
  </si>
  <si>
    <t>Provisão</t>
  </si>
  <si>
    <t>Destaque</t>
  </si>
  <si>
    <t>Empenhado</t>
  </si>
  <si>
    <t>%</t>
  </si>
  <si>
    <t>Liquidado</t>
  </si>
  <si>
    <t>Pago</t>
  </si>
  <si>
    <t>Código</t>
  </si>
  <si>
    <t>Descrição</t>
  </si>
  <si>
    <t>Programa</t>
  </si>
  <si>
    <t>Ação e Subtítulo</t>
  </si>
  <si>
    <t>A</t>
  </si>
  <si>
    <t>B</t>
  </si>
  <si>
    <t>C</t>
  </si>
  <si>
    <t>D=A+B-C</t>
  </si>
  <si>
    <t>E</t>
  </si>
  <si>
    <t>F</t>
  </si>
  <si>
    <t>G</t>
  </si>
  <si>
    <t>H = D-E+F+G</t>
  </si>
  <si>
    <t>I</t>
  </si>
  <si>
    <t>I / H</t>
  </si>
  <si>
    <t>J</t>
  </si>
  <si>
    <t>J / H</t>
  </si>
  <si>
    <t>K</t>
  </si>
  <si>
    <t>K / H</t>
  </si>
  <si>
    <t>Total</t>
  </si>
  <si>
    <t>Obs.: 1. Movimentação líquida de créditos = Provisão/Destaque recebidos - Provisão/Destaque concedidos</t>
  </si>
  <si>
    <t xml:space="preserve">          2. Nas colunas relativas à execução, não incluir as despesas referentes aos restos a pagar do ano anterior.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</si>
</sst>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-* #,##0.00_-;\-* #,##0.00_-;_-* &quot;-&quot;??_-;_-@_-"/>
    <numFmt numFmtId="164" formatCode="0.0%"/>
    <numFmt numFmtId="165" formatCode="[$-416]mmmm\-yy;@"/>
    <numFmt numFmtId="166" formatCode="_(* #,##0_);_(* \(#,##0\);_(* &quot;-&quot;??_);_(@_)"/>
    <numFmt numFmtId="167" formatCode="_-* #,##0_-;\-* #,##0_-;_-* &quot;-&quot;??_-;_-@_-"/>
    <numFmt numFmtId="168" formatCode="#,##0.00_ ;[Red]\-#,##0.00\ "/>
    <numFmt numFmtId="169" formatCode="#,##0.00_ ;\-#,##0.00\ "/>
    <numFmt numFmtId="170" formatCode="#,##0.00_);\(#,##0.00\)"/>
  </numFmts>
  <fonts count="15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rgb="FFFF000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9"/>
      <color rgb="FFFF0000"/>
      <name val="Arial"/>
      <family val="2"/>
    </font>
    <font>
      <sz val="10"/>
      <color theme="3"/>
      <name val="Arial"/>
      <family val="2"/>
    </font>
    <font>
      <sz val="10"/>
      <color theme="2" tint="-0.749992370372631"/>
      <name val="Arial"/>
      <family val="2"/>
    </font>
    <font>
      <b/>
      <sz val="10"/>
      <color theme="2" tint="-0.749992370372631"/>
      <name val="Arial"/>
      <family val="2"/>
    </font>
    <font>
      <sz val="10"/>
      <color theme="5" tint="-0.499984740745262"/>
      <name val="Arial"/>
      <family val="2"/>
    </font>
    <font>
      <b/>
      <sz val="9"/>
      <color theme="2" tint="-0.749992370372631"/>
      <name val="Arial"/>
      <family val="2"/>
    </font>
    <font>
      <sz val="9"/>
      <color theme="2" tint="-0.749992370372631"/>
      <name val="Arial"/>
      <family val="2"/>
    </font>
    <font>
      <sz val="8"/>
      <name val="Arial"/>
      <family val="2"/>
    </font>
    <font>
      <sz val="9"/>
      <color theme="3"/>
      <name val="Arial"/>
      <family val="2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</cellStyleXfs>
  <cellXfs count="97">
    <xf numFmtId="0" fontId="0" fillId="0" borderId="0" xfId="0"/>
    <xf numFmtId="0" fontId="2" fillId="0" borderId="0" xfId="0" applyFont="1" applyAlignment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164" fontId="2" fillId="0" borderId="0" xfId="2" applyNumberFormat="1" applyFont="1" applyBorder="1" applyAlignment="1">
      <alignment horizontal="center"/>
    </xf>
    <xf numFmtId="0" fontId="2" fillId="0" borderId="0" xfId="0" applyFont="1"/>
    <xf numFmtId="0" fontId="3" fillId="0" borderId="0" xfId="0" applyFont="1" applyAlignment="1"/>
    <xf numFmtId="165" fontId="2" fillId="0" borderId="0" xfId="0" applyNumberFormat="1" applyFont="1" applyAlignment="1">
      <alignment horizontal="left"/>
    </xf>
    <xf numFmtId="165" fontId="2" fillId="0" borderId="0" xfId="0" applyNumberFormat="1" applyFont="1"/>
    <xf numFmtId="0" fontId="4" fillId="0" borderId="0" xfId="0" applyFont="1" applyAlignment="1">
      <alignment horizontal="center"/>
    </xf>
    <xf numFmtId="0" fontId="4" fillId="0" borderId="1" xfId="3" applyFont="1" applyFill="1" applyBorder="1" applyAlignment="1">
      <alignment horizontal="center" vertical="center" wrapText="1"/>
    </xf>
    <xf numFmtId="0" fontId="4" fillId="0" borderId="2" xfId="3" applyFont="1" applyFill="1" applyBorder="1" applyAlignment="1">
      <alignment horizontal="center" vertical="center" wrapText="1"/>
    </xf>
    <xf numFmtId="0" fontId="4" fillId="0" borderId="3" xfId="3" applyFont="1" applyFill="1" applyBorder="1" applyAlignment="1">
      <alignment horizontal="center" vertical="center" wrapText="1"/>
    </xf>
    <xf numFmtId="0" fontId="4" fillId="0" borderId="4" xfId="3" applyFont="1" applyFill="1" applyBorder="1" applyAlignment="1">
      <alignment horizontal="center" vertical="center" wrapText="1"/>
    </xf>
    <xf numFmtId="0" fontId="4" fillId="0" borderId="5" xfId="3" applyFont="1" applyFill="1" applyBorder="1" applyAlignment="1">
      <alignment horizontal="center" vertical="center" wrapText="1"/>
    </xf>
    <xf numFmtId="0" fontId="4" fillId="0" borderId="6" xfId="3" applyFont="1" applyFill="1" applyBorder="1" applyAlignment="1">
      <alignment horizontal="center" vertical="center" wrapText="1"/>
    </xf>
    <xf numFmtId="0" fontId="4" fillId="0" borderId="7" xfId="3" applyFont="1" applyFill="1" applyBorder="1" applyAlignment="1">
      <alignment horizontal="center" vertical="center" wrapText="1"/>
    </xf>
    <xf numFmtId="0" fontId="4" fillId="0" borderId="8" xfId="3" applyFont="1" applyFill="1" applyBorder="1" applyAlignment="1">
      <alignment horizontal="center" vertical="center" wrapText="1"/>
    </xf>
    <xf numFmtId="0" fontId="4" fillId="0" borderId="9" xfId="3" applyFont="1" applyFill="1" applyBorder="1" applyAlignment="1">
      <alignment horizontal="center" vertical="center" wrapText="1"/>
    </xf>
    <xf numFmtId="0" fontId="4" fillId="0" borderId="10" xfId="3" applyFont="1" applyFill="1" applyBorder="1" applyAlignment="1">
      <alignment horizontal="center" vertical="center" wrapText="1"/>
    </xf>
    <xf numFmtId="0" fontId="4" fillId="0" borderId="11" xfId="3" applyFont="1" applyFill="1" applyBorder="1" applyAlignment="1">
      <alignment horizontal="center" vertical="center" wrapText="1"/>
    </xf>
    <xf numFmtId="0" fontId="4" fillId="0" borderId="12" xfId="3" applyFont="1" applyFill="1" applyBorder="1" applyAlignment="1">
      <alignment horizontal="center" vertical="center" wrapText="1"/>
    </xf>
    <xf numFmtId="0" fontId="4" fillId="0" borderId="4" xfId="3" applyFont="1" applyFill="1" applyBorder="1" applyAlignment="1">
      <alignment horizontal="center" vertical="center" wrapText="1"/>
    </xf>
    <xf numFmtId="0" fontId="4" fillId="0" borderId="13" xfId="3" applyFont="1" applyFill="1" applyBorder="1" applyAlignment="1">
      <alignment horizontal="center" vertical="center" wrapText="1"/>
    </xf>
    <xf numFmtId="0" fontId="4" fillId="0" borderId="12" xfId="3" applyFont="1" applyFill="1" applyBorder="1" applyAlignment="1">
      <alignment horizontal="center" vertical="center" wrapText="1"/>
    </xf>
    <xf numFmtId="164" fontId="4" fillId="0" borderId="12" xfId="4" applyNumberFormat="1" applyFont="1" applyFill="1" applyBorder="1" applyAlignment="1">
      <alignment horizontal="center" vertical="center" wrapText="1"/>
    </xf>
    <xf numFmtId="164" fontId="4" fillId="0" borderId="14" xfId="4" applyNumberFormat="1" applyFont="1" applyFill="1" applyBorder="1" applyAlignment="1">
      <alignment horizontal="center" vertical="center" wrapText="1"/>
    </xf>
    <xf numFmtId="166" fontId="4" fillId="0" borderId="14" xfId="5" applyNumberFormat="1" applyFont="1" applyFill="1" applyBorder="1" applyAlignment="1">
      <alignment horizontal="center" vertical="center" wrapText="1"/>
    </xf>
    <xf numFmtId="0" fontId="4" fillId="0" borderId="15" xfId="3" applyFont="1" applyFill="1" applyBorder="1" applyAlignment="1">
      <alignment horizontal="center" vertical="center" wrapText="1"/>
    </xf>
    <xf numFmtId="0" fontId="4" fillId="0" borderId="15" xfId="3" applyFont="1" applyFill="1" applyBorder="1" applyAlignment="1">
      <alignment horizontal="center" vertical="center" wrapText="1"/>
    </xf>
    <xf numFmtId="0" fontId="4" fillId="0" borderId="16" xfId="3" applyFont="1" applyFill="1" applyBorder="1" applyAlignment="1">
      <alignment horizontal="center" vertical="center" wrapText="1"/>
    </xf>
    <xf numFmtId="0" fontId="4" fillId="0" borderId="17" xfId="3" applyFont="1" applyFill="1" applyBorder="1" applyAlignment="1">
      <alignment horizontal="center" vertical="center" wrapText="1"/>
    </xf>
    <xf numFmtId="164" fontId="4" fillId="0" borderId="18" xfId="4" applyNumberFormat="1" applyFont="1" applyFill="1" applyBorder="1" applyAlignment="1">
      <alignment horizontal="center" vertical="center" wrapText="1"/>
    </xf>
    <xf numFmtId="166" fontId="4" fillId="0" borderId="17" xfId="5" applyNumberFormat="1" applyFont="1" applyFill="1" applyBorder="1" applyAlignment="1">
      <alignment horizontal="center" vertical="center" wrapText="1"/>
    </xf>
    <xf numFmtId="0" fontId="2" fillId="0" borderId="19" xfId="3" applyNumberFormat="1" applyFont="1" applyFill="1" applyBorder="1" applyAlignment="1">
      <alignment horizontal="center" vertical="center" wrapText="1"/>
    </xf>
    <xf numFmtId="0" fontId="2" fillId="0" borderId="19" xfId="3" applyNumberFormat="1" applyFont="1" applyFill="1" applyBorder="1" applyAlignment="1">
      <alignment horizontal="left" vertical="center" wrapText="1"/>
    </xf>
    <xf numFmtId="0" fontId="2" fillId="0" borderId="20" xfId="3" applyNumberFormat="1" applyFont="1" applyFill="1" applyBorder="1" applyAlignment="1">
      <alignment horizontal="left" vertical="center" wrapText="1"/>
    </xf>
    <xf numFmtId="43" fontId="4" fillId="0" borderId="21" xfId="5" applyNumberFormat="1" applyFont="1" applyBorder="1" applyAlignment="1">
      <alignment horizontal="right" vertical="center"/>
    </xf>
    <xf numFmtId="43" fontId="4" fillId="0" borderId="22" xfId="5" applyNumberFormat="1" applyFont="1" applyBorder="1" applyAlignment="1">
      <alignment horizontal="right" vertical="center"/>
    </xf>
    <xf numFmtId="167" fontId="2" fillId="0" borderId="21" xfId="5" applyNumberFormat="1" applyFont="1" applyBorder="1" applyAlignment="1">
      <alignment horizontal="right" vertical="center"/>
    </xf>
    <xf numFmtId="164" fontId="2" fillId="0" borderId="21" xfId="2" applyNumberFormat="1" applyFont="1" applyBorder="1" applyAlignment="1">
      <alignment horizontal="right" vertical="center"/>
    </xf>
    <xf numFmtId="0" fontId="2" fillId="0" borderId="0" xfId="0" applyNumberFormat="1" applyFont="1"/>
    <xf numFmtId="0" fontId="4" fillId="0" borderId="23" xfId="3" applyFont="1" applyFill="1" applyBorder="1" applyAlignment="1">
      <alignment horizontal="center" vertical="center" wrapText="1"/>
    </xf>
    <xf numFmtId="166" fontId="4" fillId="0" borderId="24" xfId="5" applyNumberFormat="1" applyFont="1" applyFill="1" applyBorder="1" applyAlignment="1">
      <alignment horizontal="center" vertical="center" wrapText="1"/>
    </xf>
    <xf numFmtId="166" fontId="2" fillId="0" borderId="24" xfId="5" applyNumberFormat="1" applyFont="1" applyFill="1" applyBorder="1" applyAlignment="1">
      <alignment horizontal="right" vertical="center" wrapText="1"/>
    </xf>
    <xf numFmtId="164" fontId="2" fillId="0" borderId="24" xfId="2" applyNumberFormat="1" applyFont="1" applyBorder="1" applyAlignment="1">
      <alignment horizontal="right" vertical="center"/>
    </xf>
    <xf numFmtId="164" fontId="2" fillId="0" borderId="24" xfId="4" applyNumberFormat="1" applyFont="1" applyBorder="1" applyAlignment="1">
      <alignment horizontal="right" vertical="center"/>
    </xf>
    <xf numFmtId="43" fontId="2" fillId="0" borderId="0" xfId="1" applyFont="1" applyBorder="1"/>
    <xf numFmtId="0" fontId="3" fillId="0" borderId="0" xfId="0" applyFont="1" applyBorder="1"/>
    <xf numFmtId="0" fontId="2" fillId="0" borderId="0" xfId="0" applyFont="1" applyFill="1" applyBorder="1"/>
    <xf numFmtId="43" fontId="2" fillId="0" borderId="0" xfId="1" applyFont="1" applyFill="1" applyBorder="1"/>
    <xf numFmtId="0" fontId="5" fillId="0" borderId="0" xfId="0" applyFont="1" applyBorder="1"/>
    <xf numFmtId="0" fontId="6" fillId="0" borderId="0" xfId="0" applyFont="1" applyBorder="1"/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43" fontId="5" fillId="0" borderId="0" xfId="1" applyFont="1" applyFill="1" applyBorder="1" applyAlignment="1">
      <alignment vertical="center"/>
    </xf>
    <xf numFmtId="164" fontId="5" fillId="0" borderId="0" xfId="2" applyNumberFormat="1" applyFont="1" applyBorder="1" applyAlignment="1">
      <alignment horizontal="center" vertical="center"/>
    </xf>
    <xf numFmtId="0" fontId="5" fillId="0" borderId="0" xfId="0" applyFont="1"/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Fill="1" applyAlignment="1">
      <alignment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9" fillId="0" borderId="0" xfId="0" applyFont="1" applyFill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0" fontId="8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8" fillId="0" borderId="0" xfId="0" applyFont="1" applyFill="1" applyAlignment="1">
      <alignment horizontal="left" vertical="center"/>
    </xf>
    <xf numFmtId="0" fontId="10" fillId="0" borderId="0" xfId="0" applyFont="1" applyAlignment="1">
      <alignment vertical="center"/>
    </xf>
    <xf numFmtId="0" fontId="8" fillId="0" borderId="0" xfId="0" applyFont="1"/>
    <xf numFmtId="4" fontId="2" fillId="0" borderId="0" xfId="0" applyNumberFormat="1" applyFont="1" applyBorder="1"/>
    <xf numFmtId="0" fontId="11" fillId="0" borderId="0" xfId="0" applyFont="1"/>
    <xf numFmtId="0" fontId="9" fillId="0" borderId="0" xfId="0" applyFont="1" applyAlignment="1">
      <alignment horizontal="right"/>
    </xf>
    <xf numFmtId="0" fontId="9" fillId="0" borderId="0" xfId="0" applyFont="1" applyAlignment="1">
      <alignment horizontal="center"/>
    </xf>
    <xf numFmtId="0" fontId="9" fillId="0" borderId="0" xfId="0" applyFont="1"/>
    <xf numFmtId="0" fontId="7" fillId="0" borderId="0" xfId="0" applyFont="1"/>
    <xf numFmtId="43" fontId="2" fillId="0" borderId="0" xfId="1" applyFont="1" applyAlignment="1">
      <alignment horizontal="left"/>
    </xf>
    <xf numFmtId="168" fontId="2" fillId="0" borderId="0" xfId="0" applyNumberFormat="1" applyFont="1"/>
    <xf numFmtId="0" fontId="8" fillId="0" borderId="0" xfId="0" applyFont="1" applyAlignment="1">
      <alignment horizontal="center"/>
    </xf>
    <xf numFmtId="0" fontId="12" fillId="0" borderId="0" xfId="0" applyFont="1"/>
    <xf numFmtId="0" fontId="13" fillId="0" borderId="0" xfId="0" applyFont="1"/>
    <xf numFmtId="170" fontId="13" fillId="0" borderId="0" xfId="0" applyNumberFormat="1" applyFont="1" applyAlignment="1"/>
    <xf numFmtId="43" fontId="13" fillId="0" borderId="0" xfId="1" applyFont="1"/>
    <xf numFmtId="0" fontId="13" fillId="0" borderId="0" xfId="0" applyFont="1" applyAlignment="1">
      <alignment horizontal="center"/>
    </xf>
    <xf numFmtId="43" fontId="13" fillId="0" borderId="0" xfId="1" applyFont="1" applyAlignment="1">
      <alignment horizontal="center"/>
    </xf>
    <xf numFmtId="43" fontId="13" fillId="0" borderId="0" xfId="1" applyFont="1" applyAlignment="1"/>
    <xf numFmtId="43" fontId="5" fillId="0" borderId="0" xfId="0" applyNumberFormat="1" applyFont="1"/>
    <xf numFmtId="169" fontId="2" fillId="0" borderId="0" xfId="0" applyNumberFormat="1" applyFont="1"/>
    <xf numFmtId="0" fontId="14" fillId="0" borderId="0" xfId="0" applyFont="1"/>
    <xf numFmtId="14" fontId="9" fillId="0" borderId="0" xfId="0" applyNumberFormat="1" applyFont="1"/>
    <xf numFmtId="20" fontId="9" fillId="0" borderId="0" xfId="0" applyNumberFormat="1" applyFont="1"/>
    <xf numFmtId="4" fontId="14" fillId="0" borderId="0" xfId="0" applyNumberFormat="1" applyFont="1"/>
    <xf numFmtId="168" fontId="5" fillId="0" borderId="0" xfId="0" applyNumberFormat="1" applyFont="1"/>
    <xf numFmtId="4" fontId="5" fillId="0" borderId="0" xfId="0" applyNumberFormat="1" applyFont="1" applyBorder="1"/>
    <xf numFmtId="43" fontId="9" fillId="0" borderId="0" xfId="1" applyFont="1"/>
    <xf numFmtId="43" fontId="5" fillId="0" borderId="0" xfId="1" applyFont="1"/>
  </cellXfs>
  <cellStyles count="8">
    <cellStyle name="Normal" xfId="0" builtinId="0"/>
    <cellStyle name="Normal 10" xfId="6"/>
    <cellStyle name="Normal 2 8" xfId="3"/>
    <cellStyle name="Porcentagem 11" xfId="2"/>
    <cellStyle name="Porcentagem 12" xfId="7"/>
    <cellStyle name="Porcentagem 2" xfId="4"/>
    <cellStyle name="Vírgula" xfId="1" builtinId="3"/>
    <cellStyle name="Vírgula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24/Anexo%20II%20-%20Transparencia%20Mensal%202024%20-%20PREC%20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  <sheetName val="Access-Jan"/>
    </sheetNames>
    <sheetDataSet>
      <sheetData sheetId="0"/>
      <sheetData sheetId="1">
        <row r="10">
          <cell r="A10" t="str">
            <v>33904</v>
          </cell>
          <cell r="B10" t="str">
            <v>FUNDO DO REGIME GERAL DA PREVIDENCIA SOCIAL</v>
          </cell>
          <cell r="C10" t="str">
            <v>28</v>
          </cell>
          <cell r="D10" t="str">
            <v>846</v>
          </cell>
          <cell r="E10" t="str">
            <v>0901</v>
          </cell>
          <cell r="F10" t="str">
            <v>OPERACOES ESPECIAIS: CUMPRIMENTO DE SENTENCAS JUDICIAIS</v>
          </cell>
          <cell r="G10" t="str">
            <v>0625</v>
          </cell>
          <cell r="H10" t="str">
            <v>SENTENCAS JUDICIAIS TRANSITADAS EM JULGADO DE PEQUENO VALOR</v>
          </cell>
          <cell r="I10" t="str">
            <v>2</v>
          </cell>
          <cell r="J10" t="str">
            <v>1001</v>
          </cell>
          <cell r="K10" t="str">
            <v>RECURSOS LIVRES DA SEGURIDADE SOCIAL</v>
          </cell>
          <cell r="L10" t="str">
            <v>3</v>
          </cell>
          <cell r="M10">
            <v>6798391</v>
          </cell>
          <cell r="N10">
            <v>0</v>
          </cell>
          <cell r="O10">
            <v>6622343.8799999999</v>
          </cell>
          <cell r="P10">
            <v>6622343.8799999999</v>
          </cell>
          <cell r="Q10">
            <v>6622343.8799999999</v>
          </cell>
        </row>
        <row r="11">
          <cell r="A11" t="str">
            <v>55901</v>
          </cell>
          <cell r="B11" t="str">
            <v>FUNDO NACIONAL DE ASSISTENCIA SOCIAL</v>
          </cell>
          <cell r="C11" t="str">
            <v>28</v>
          </cell>
          <cell r="D11" t="str">
            <v>846</v>
          </cell>
          <cell r="E11" t="str">
            <v>0901</v>
          </cell>
          <cell r="F11" t="str">
            <v>OPERACOES ESPECIAIS: CUMPRIMENTO DE SENTENCAS JUDICIAIS</v>
          </cell>
          <cell r="G11" t="str">
            <v>0625</v>
          </cell>
          <cell r="H11" t="str">
            <v>SENTENCAS JUDICIAIS TRANSITADAS EM JULGADO DE PEQUENO VALOR</v>
          </cell>
          <cell r="I11" t="str">
            <v>2</v>
          </cell>
          <cell r="J11" t="str">
            <v>1001</v>
          </cell>
          <cell r="K11" t="str">
            <v>RECURSOS LIVRES DA SEGURIDADE SOCIAL</v>
          </cell>
          <cell r="L11" t="str">
            <v>3</v>
          </cell>
          <cell r="M11">
            <v>695369</v>
          </cell>
          <cell r="N11">
            <v>0</v>
          </cell>
          <cell r="O11">
            <v>695367.07</v>
          </cell>
          <cell r="P11">
            <v>695367.07</v>
          </cell>
          <cell r="Q11">
            <v>695367.07</v>
          </cell>
        </row>
        <row r="12">
          <cell r="A12" t="str">
            <v>71103</v>
          </cell>
          <cell r="B12" t="str">
            <v>ENCARGOS FINANC.DA UNIAO-SENTENCAS JUDICIAIS</v>
          </cell>
          <cell r="C12" t="str">
            <v>28</v>
          </cell>
          <cell r="D12" t="str">
            <v>846</v>
          </cell>
          <cell r="E12" t="str">
            <v>0901</v>
          </cell>
          <cell r="F12" t="str">
            <v>OPERACOES ESPECIAIS: CUMPRIMENTO DE SENTENCAS JUDICIAIS</v>
          </cell>
          <cell r="G12" t="str">
            <v>00G5</v>
          </cell>
          <cell r="H12" t="str">
            <v>CONTRIBUICAO DA UNIAO, DE SUAS AUTARQUIAS E FUNDACOES PARA O</v>
          </cell>
          <cell r="I12" t="str">
            <v>1</v>
          </cell>
          <cell r="J12" t="str">
            <v>1000</v>
          </cell>
          <cell r="K12" t="str">
            <v>RECURSOS LIVRES DA UNIAO</v>
          </cell>
          <cell r="L12" t="str">
            <v>1</v>
          </cell>
          <cell r="M12">
            <v>242878</v>
          </cell>
          <cell r="N12">
            <v>0</v>
          </cell>
          <cell r="O12">
            <v>242877.8</v>
          </cell>
          <cell r="P12">
            <v>242877.8</v>
          </cell>
          <cell r="Q12">
            <v>242877.8</v>
          </cell>
        </row>
        <row r="13">
          <cell r="A13" t="str">
            <v>71103</v>
          </cell>
          <cell r="B13" t="str">
            <v>ENCARGOS FINANC.DA UNIAO-SENTENCAS JUDICIAIS</v>
          </cell>
          <cell r="C13" t="str">
            <v>28</v>
          </cell>
          <cell r="D13" t="str">
            <v>846</v>
          </cell>
          <cell r="E13" t="str">
            <v>0901</v>
          </cell>
          <cell r="F13" t="str">
            <v>OPERACOES ESPECIAIS: CUMPRIMENTO DE SENTENCAS JUDICIAIS</v>
          </cell>
          <cell r="G13" t="str">
            <v>0625</v>
          </cell>
          <cell r="H13" t="str">
            <v>SENTENCAS JUDICIAIS TRANSITADAS EM JULGADO DE PEQUENO VALOR</v>
          </cell>
          <cell r="I13" t="str">
            <v>1</v>
          </cell>
          <cell r="J13" t="str">
            <v>1000</v>
          </cell>
          <cell r="K13" t="str">
            <v>RECURSOS LIVRES DA UNIAO</v>
          </cell>
          <cell r="L13" t="str">
            <v>3</v>
          </cell>
          <cell r="M13">
            <v>649024</v>
          </cell>
          <cell r="N13">
            <v>0</v>
          </cell>
          <cell r="O13">
            <v>649023.41</v>
          </cell>
          <cell r="P13">
            <v>649023.41</v>
          </cell>
          <cell r="Q13">
            <v>649023.41</v>
          </cell>
        </row>
        <row r="14">
          <cell r="A14" t="str">
            <v>71103</v>
          </cell>
          <cell r="B14" t="str">
            <v>ENCARGOS FINANC.DA UNIAO-SENTENCAS JUDICIAIS</v>
          </cell>
          <cell r="C14" t="str">
            <v>28</v>
          </cell>
          <cell r="D14" t="str">
            <v>846</v>
          </cell>
          <cell r="E14" t="str">
            <v>0901</v>
          </cell>
          <cell r="F14" t="str">
            <v>OPERACOES ESPECIAIS: CUMPRIMENTO DE SENTENCAS JUDICIAIS</v>
          </cell>
          <cell r="G14" t="str">
            <v>0625</v>
          </cell>
          <cell r="H14" t="str">
            <v>SENTENCAS JUDICIAIS TRANSITADAS EM JULGADO DE PEQUENO VALOR</v>
          </cell>
          <cell r="I14" t="str">
            <v>1</v>
          </cell>
          <cell r="J14" t="str">
            <v>1000</v>
          </cell>
          <cell r="K14" t="str">
            <v>RECURSOS LIVRES DA UNIAO</v>
          </cell>
          <cell r="L14" t="str">
            <v>1</v>
          </cell>
          <cell r="M14">
            <v>206823</v>
          </cell>
          <cell r="N14">
            <v>0</v>
          </cell>
          <cell r="O14">
            <v>206823</v>
          </cell>
          <cell r="P14">
            <v>206823</v>
          </cell>
          <cell r="Q14">
            <v>206823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114"/>
  <sheetViews>
    <sheetView showGridLines="0" tabSelected="1" view="pageBreakPreview" zoomScale="80" zoomScaleNormal="100" zoomScaleSheetLayoutView="80" workbookViewId="0">
      <selection activeCell="A7" sqref="A7:J7"/>
    </sheetView>
  </sheetViews>
  <sheetFormatPr defaultRowHeight="25.5" customHeight="1" x14ac:dyDescent="0.2"/>
  <cols>
    <col min="1" max="1" width="17.7109375" style="5" customWidth="1"/>
    <col min="2" max="2" width="35.7109375" style="5" customWidth="1"/>
    <col min="3" max="4" width="15.7109375" style="5" customWidth="1"/>
    <col min="5" max="6" width="55.7109375" style="5" customWidth="1"/>
    <col min="7" max="8" width="8.7109375" style="5" customWidth="1"/>
    <col min="9" max="9" width="35.7109375" style="5" customWidth="1"/>
    <col min="10" max="10" width="8.7109375" style="5" customWidth="1"/>
    <col min="11" max="11" width="14.7109375" style="5" bestFit="1" customWidth="1"/>
    <col min="12" max="12" width="11.28515625" style="5" bestFit="1" customWidth="1"/>
    <col min="13" max="13" width="12.42578125" style="5" bestFit="1" customWidth="1"/>
    <col min="14" max="14" width="14.85546875" style="5" bestFit="1" customWidth="1"/>
    <col min="15" max="15" width="15.42578125" style="5" bestFit="1" customWidth="1"/>
    <col min="16" max="19" width="17.28515625" style="5" customWidth="1"/>
    <col min="20" max="20" width="8.7109375" style="5" customWidth="1"/>
    <col min="21" max="21" width="17.28515625" style="5" customWidth="1"/>
    <col min="22" max="22" width="8.7109375" style="5" customWidth="1"/>
    <col min="23" max="23" width="17.28515625" style="5" customWidth="1"/>
    <col min="24" max="24" width="8.7109375" style="5" customWidth="1"/>
    <col min="25" max="30" width="9.140625" style="5"/>
    <col min="31" max="31" width="9.85546875" style="5" bestFit="1" customWidth="1"/>
    <col min="32" max="32" width="12.28515625" style="5" customWidth="1"/>
    <col min="33" max="33" width="9.28515625" style="5" bestFit="1" customWidth="1"/>
    <col min="34" max="35" width="11.7109375" style="5" bestFit="1" customWidth="1"/>
    <col min="36" max="36" width="12.42578125" style="5" bestFit="1" customWidth="1"/>
    <col min="37" max="16384" width="9.140625" style="5"/>
  </cols>
  <sheetData>
    <row r="1" spans="1:24" ht="12.75" x14ac:dyDescent="0.2">
      <c r="A1" s="1" t="s">
        <v>0</v>
      </c>
      <c r="B1" s="1"/>
      <c r="C1" s="1"/>
      <c r="D1" s="1"/>
      <c r="E1" s="2"/>
      <c r="F1" s="2"/>
      <c r="G1" s="2"/>
      <c r="H1" s="3"/>
      <c r="I1" s="3"/>
      <c r="J1" s="3"/>
      <c r="K1" s="2"/>
      <c r="L1" s="2"/>
      <c r="M1" s="2"/>
      <c r="N1" s="2"/>
      <c r="O1" s="2"/>
      <c r="P1" s="2"/>
      <c r="Q1" s="2"/>
      <c r="R1" s="2"/>
      <c r="S1" s="2"/>
      <c r="T1" s="2"/>
      <c r="U1" s="4"/>
      <c r="V1" s="2"/>
      <c r="W1" s="4"/>
      <c r="X1" s="2"/>
    </row>
    <row r="2" spans="1:24" ht="12.75" x14ac:dyDescent="0.2">
      <c r="A2" s="1" t="s">
        <v>1</v>
      </c>
      <c r="B2" s="1" t="s">
        <v>2</v>
      </c>
      <c r="C2" s="1"/>
      <c r="D2" s="1"/>
      <c r="E2" s="2"/>
      <c r="F2" s="2"/>
      <c r="G2" s="2"/>
      <c r="H2" s="3"/>
      <c r="I2" s="3"/>
      <c r="J2" s="3"/>
      <c r="K2" s="2"/>
      <c r="L2" s="2"/>
      <c r="M2" s="2"/>
      <c r="N2" s="2"/>
      <c r="O2" s="2"/>
      <c r="P2" s="2"/>
      <c r="Q2" s="2"/>
      <c r="R2" s="2"/>
      <c r="S2" s="2"/>
      <c r="T2" s="2"/>
      <c r="U2" s="4"/>
      <c r="V2" s="2"/>
      <c r="W2" s="4"/>
      <c r="X2" s="2"/>
    </row>
    <row r="3" spans="1:24" ht="12.75" x14ac:dyDescent="0.2">
      <c r="A3" s="1" t="s">
        <v>3</v>
      </c>
      <c r="B3" s="6" t="s">
        <v>4</v>
      </c>
      <c r="C3" s="6"/>
      <c r="D3" s="6"/>
      <c r="E3" s="2"/>
      <c r="F3" s="2"/>
      <c r="G3" s="2"/>
      <c r="H3" s="3"/>
      <c r="I3" s="3"/>
      <c r="J3" s="3"/>
      <c r="K3" s="2"/>
      <c r="L3" s="2"/>
      <c r="M3" s="2"/>
      <c r="N3" s="2"/>
      <c r="O3" s="2"/>
      <c r="P3" s="2"/>
      <c r="Q3" s="2"/>
      <c r="R3" s="2"/>
      <c r="S3" s="2"/>
      <c r="T3" s="2"/>
      <c r="U3" s="4"/>
      <c r="V3" s="2"/>
      <c r="W3" s="4"/>
      <c r="X3" s="2"/>
    </row>
    <row r="4" spans="1:24" ht="12.75" x14ac:dyDescent="0.2">
      <c r="A4" s="5" t="s">
        <v>5</v>
      </c>
      <c r="B4" s="7">
        <v>45292</v>
      </c>
      <c r="C4" s="8"/>
      <c r="E4" s="2"/>
      <c r="F4" s="2"/>
      <c r="G4" s="2"/>
      <c r="H4" s="3"/>
      <c r="I4" s="3"/>
      <c r="J4" s="3"/>
      <c r="K4" s="2"/>
      <c r="L4" s="2"/>
      <c r="M4" s="2"/>
      <c r="N4" s="2"/>
      <c r="O4" s="2"/>
      <c r="P4" s="2"/>
      <c r="Q4" s="2"/>
      <c r="R4" s="2"/>
      <c r="S4" s="2"/>
      <c r="T4" s="2"/>
      <c r="U4" s="4"/>
      <c r="V4" s="2"/>
      <c r="W4" s="4"/>
      <c r="X4" s="2"/>
    </row>
    <row r="5" spans="1:24" ht="12.75" x14ac:dyDescent="0.2">
      <c r="A5" s="9" t="s">
        <v>6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r="6" spans="1:24" ht="13.5" thickBot="1" x14ac:dyDescent="0.25">
      <c r="A6" s="2"/>
      <c r="B6" s="2"/>
      <c r="C6" s="2"/>
      <c r="D6" s="2"/>
      <c r="E6" s="2"/>
      <c r="F6" s="2"/>
      <c r="G6" s="2"/>
      <c r="H6" s="3"/>
      <c r="I6" s="3"/>
      <c r="J6" s="3"/>
      <c r="K6" s="2"/>
      <c r="L6" s="2"/>
      <c r="M6" s="2"/>
      <c r="N6" s="2"/>
      <c r="O6" s="2"/>
      <c r="P6" s="2"/>
      <c r="Q6" s="2"/>
      <c r="R6" s="2"/>
      <c r="S6" s="2"/>
      <c r="T6" s="2"/>
      <c r="U6" s="4"/>
      <c r="V6" s="2"/>
      <c r="W6" s="4"/>
      <c r="X6" s="2"/>
    </row>
    <row r="7" spans="1:24" ht="28.5" customHeight="1" thickBot="1" x14ac:dyDescent="0.25">
      <c r="A7" s="10" t="s">
        <v>7</v>
      </c>
      <c r="B7" s="11"/>
      <c r="C7" s="11"/>
      <c r="D7" s="11"/>
      <c r="E7" s="11"/>
      <c r="F7" s="11"/>
      <c r="G7" s="11"/>
      <c r="H7" s="11"/>
      <c r="I7" s="11"/>
      <c r="J7" s="12"/>
      <c r="K7" s="13" t="s">
        <v>8</v>
      </c>
      <c r="L7" s="14" t="s">
        <v>9</v>
      </c>
      <c r="M7" s="15"/>
      <c r="N7" s="13" t="s">
        <v>10</v>
      </c>
      <c r="O7" s="13" t="s">
        <v>11</v>
      </c>
      <c r="P7" s="10" t="s">
        <v>12</v>
      </c>
      <c r="Q7" s="12"/>
      <c r="R7" s="13" t="s">
        <v>13</v>
      </c>
      <c r="S7" s="10" t="s">
        <v>14</v>
      </c>
      <c r="T7" s="11"/>
      <c r="U7" s="11"/>
      <c r="V7" s="11"/>
      <c r="W7" s="11"/>
      <c r="X7" s="12"/>
    </row>
    <row r="8" spans="1:24" ht="28.5" customHeight="1" x14ac:dyDescent="0.2">
      <c r="A8" s="16" t="s">
        <v>15</v>
      </c>
      <c r="B8" s="17"/>
      <c r="C8" s="18" t="s">
        <v>16</v>
      </c>
      <c r="D8" s="18" t="s">
        <v>17</v>
      </c>
      <c r="E8" s="16" t="s">
        <v>18</v>
      </c>
      <c r="F8" s="17"/>
      <c r="G8" s="18" t="s">
        <v>19</v>
      </c>
      <c r="H8" s="19" t="s">
        <v>20</v>
      </c>
      <c r="I8" s="20"/>
      <c r="J8" s="18" t="s">
        <v>21</v>
      </c>
      <c r="K8" s="21"/>
      <c r="L8" s="22" t="s">
        <v>22</v>
      </c>
      <c r="M8" s="22" t="s">
        <v>23</v>
      </c>
      <c r="N8" s="21"/>
      <c r="O8" s="21"/>
      <c r="P8" s="23" t="s">
        <v>24</v>
      </c>
      <c r="Q8" s="23" t="s">
        <v>25</v>
      </c>
      <c r="R8" s="21"/>
      <c r="S8" s="24" t="s">
        <v>26</v>
      </c>
      <c r="T8" s="25" t="s">
        <v>27</v>
      </c>
      <c r="U8" s="24" t="s">
        <v>28</v>
      </c>
      <c r="V8" s="26" t="s">
        <v>27</v>
      </c>
      <c r="W8" s="27" t="s">
        <v>29</v>
      </c>
      <c r="X8" s="26" t="s">
        <v>27</v>
      </c>
    </row>
    <row r="9" spans="1:24" ht="28.5" customHeight="1" thickBot="1" x14ac:dyDescent="0.25">
      <c r="A9" s="28" t="s">
        <v>30</v>
      </c>
      <c r="B9" s="28" t="s">
        <v>31</v>
      </c>
      <c r="C9" s="29"/>
      <c r="D9" s="29"/>
      <c r="E9" s="30" t="s">
        <v>32</v>
      </c>
      <c r="F9" s="30" t="s">
        <v>33</v>
      </c>
      <c r="G9" s="29"/>
      <c r="H9" s="30" t="s">
        <v>30</v>
      </c>
      <c r="I9" s="30" t="s">
        <v>31</v>
      </c>
      <c r="J9" s="29"/>
      <c r="K9" s="28" t="s">
        <v>34</v>
      </c>
      <c r="L9" s="30" t="s">
        <v>35</v>
      </c>
      <c r="M9" s="30" t="s">
        <v>36</v>
      </c>
      <c r="N9" s="30" t="s">
        <v>37</v>
      </c>
      <c r="O9" s="30" t="s">
        <v>38</v>
      </c>
      <c r="P9" s="30" t="s">
        <v>39</v>
      </c>
      <c r="Q9" s="30" t="s">
        <v>40</v>
      </c>
      <c r="R9" s="28" t="s">
        <v>41</v>
      </c>
      <c r="S9" s="31" t="s">
        <v>42</v>
      </c>
      <c r="T9" s="32" t="s">
        <v>43</v>
      </c>
      <c r="U9" s="31" t="s">
        <v>44</v>
      </c>
      <c r="V9" s="32" t="s">
        <v>45</v>
      </c>
      <c r="W9" s="33" t="s">
        <v>46</v>
      </c>
      <c r="X9" s="32" t="s">
        <v>47</v>
      </c>
    </row>
    <row r="10" spans="1:24" s="41" customFormat="1" ht="28.5" customHeight="1" x14ac:dyDescent="0.2">
      <c r="A10" s="34" t="str">
        <f>'[1]Access-Jan'!A10</f>
        <v>33904</v>
      </c>
      <c r="B10" s="34" t="str">
        <f>'[1]Access-Jan'!B10</f>
        <v>FUNDO DO REGIME GERAL DA PREVIDENCIA SOCIAL</v>
      </c>
      <c r="C10" s="34" t="str">
        <f>CONCATENATE('[1]Access-Jan'!C10,".",'[1]Access-Jan'!D10)</f>
        <v>28.846</v>
      </c>
      <c r="D10" s="34" t="str">
        <f>CONCATENATE('[1]Access-Jan'!E10,".",'[1]Access-Jan'!G10)</f>
        <v>0901.0625</v>
      </c>
      <c r="E10" s="35" t="str">
        <f>'[1]Access-Jan'!F10</f>
        <v>OPERACOES ESPECIAIS: CUMPRIMENTO DE SENTENCAS JUDICIAIS</v>
      </c>
      <c r="F10" s="36" t="str">
        <f>'[1]Access-Jan'!H10</f>
        <v>SENTENCAS JUDICIAIS TRANSITADAS EM JULGADO DE PEQUENO VALOR</v>
      </c>
      <c r="G10" s="34" t="str">
        <f>'[1]Access-Jan'!I10</f>
        <v>2</v>
      </c>
      <c r="H10" s="34" t="str">
        <f>'[1]Access-Jan'!J10</f>
        <v>1001</v>
      </c>
      <c r="I10" s="35" t="str">
        <f>'[1]Access-Jan'!K10</f>
        <v>RECURSOS LIVRES DA SEGURIDADE SOCIAL</v>
      </c>
      <c r="J10" s="34" t="str">
        <f>'[1]Access-Jan'!L10</f>
        <v>3</v>
      </c>
      <c r="K10" s="37"/>
      <c r="L10" s="37"/>
      <c r="M10" s="37"/>
      <c r="N10" s="38">
        <f t="shared" ref="N10:N14" si="0">K10+L10-M10</f>
        <v>0</v>
      </c>
      <c r="O10" s="37">
        <v>0</v>
      </c>
      <c r="P10" s="39">
        <f>IF('[1]Access-Jan'!N10=0,'[1]Access-Jan'!M10,0)</f>
        <v>6798391</v>
      </c>
      <c r="Q10" s="39">
        <f>IF('[1]Access-Jan'!N10&gt;0,'[1]Access-Jan'!N10-('[1]Access-Jan'!N10-'[1]Access-Jan'!M10),0)</f>
        <v>0</v>
      </c>
      <c r="R10" s="39">
        <f>N10-O10+P10+Q10</f>
        <v>6798391</v>
      </c>
      <c r="S10" s="39">
        <f>'[1]Access-Jan'!O10</f>
        <v>6622343.8799999999</v>
      </c>
      <c r="T10" s="40">
        <f t="shared" ref="T10:T15" si="1">IF(R10&gt;0,S10/R10,0)</f>
        <v>0.97410459033615449</v>
      </c>
      <c r="U10" s="39">
        <f>'[1]Access-Jan'!P10</f>
        <v>6622343.8799999999</v>
      </c>
      <c r="V10" s="40">
        <f t="shared" ref="V10:V15" si="2">IF(R10&gt;0,U10/R10,0)</f>
        <v>0.97410459033615449</v>
      </c>
      <c r="W10" s="39">
        <f>'[1]Access-Jan'!Q10</f>
        <v>6622343.8799999999</v>
      </c>
      <c r="X10" s="40">
        <f t="shared" ref="X10:X15" si="3">IF(R10&gt;0,W10/R10,0)</f>
        <v>0.97410459033615449</v>
      </c>
    </row>
    <row r="11" spans="1:24" s="41" customFormat="1" ht="28.5" customHeight="1" x14ac:dyDescent="0.2">
      <c r="A11" s="34" t="str">
        <f>'[1]Access-Jan'!A11</f>
        <v>55901</v>
      </c>
      <c r="B11" s="34" t="str">
        <f>'[1]Access-Jan'!B11</f>
        <v>FUNDO NACIONAL DE ASSISTENCIA SOCIAL</v>
      </c>
      <c r="C11" s="34" t="str">
        <f>CONCATENATE('[1]Access-Jan'!C11,".",'[1]Access-Jan'!D11)</f>
        <v>28.846</v>
      </c>
      <c r="D11" s="34" t="str">
        <f>CONCATENATE('[1]Access-Jan'!E11,".",'[1]Access-Jan'!G11)</f>
        <v>0901.0625</v>
      </c>
      <c r="E11" s="35" t="str">
        <f>'[1]Access-Jan'!F11</f>
        <v>OPERACOES ESPECIAIS: CUMPRIMENTO DE SENTENCAS JUDICIAIS</v>
      </c>
      <c r="F11" s="36" t="str">
        <f>'[1]Access-Jan'!H11</f>
        <v>SENTENCAS JUDICIAIS TRANSITADAS EM JULGADO DE PEQUENO VALOR</v>
      </c>
      <c r="G11" s="34" t="str">
        <f>'[1]Access-Jan'!I11</f>
        <v>2</v>
      </c>
      <c r="H11" s="34" t="str">
        <f>'[1]Access-Jan'!J11</f>
        <v>1001</v>
      </c>
      <c r="I11" s="35" t="str">
        <f>'[1]Access-Jan'!K11</f>
        <v>RECURSOS LIVRES DA SEGURIDADE SOCIAL</v>
      </c>
      <c r="J11" s="34" t="str">
        <f>'[1]Access-Jan'!L11</f>
        <v>3</v>
      </c>
      <c r="K11" s="37"/>
      <c r="L11" s="37"/>
      <c r="M11" s="37"/>
      <c r="N11" s="38">
        <f t="shared" si="0"/>
        <v>0</v>
      </c>
      <c r="O11" s="37">
        <v>0</v>
      </c>
      <c r="P11" s="39">
        <f>IF('[1]Access-Jan'!N11=0,'[1]Access-Jan'!M11,0)</f>
        <v>695369</v>
      </c>
      <c r="Q11" s="39">
        <f>IF('[1]Access-Jan'!N11&gt;0,'[1]Access-Jan'!N11-('[1]Access-Jan'!N11-'[1]Access-Jan'!M11),0)</f>
        <v>0</v>
      </c>
      <c r="R11" s="39">
        <f t="shared" ref="R11:R14" si="4">N11-O11+P11+Q11</f>
        <v>695369</v>
      </c>
      <c r="S11" s="39">
        <f>'[1]Access-Jan'!O11</f>
        <v>695367.07</v>
      </c>
      <c r="T11" s="40">
        <f t="shared" si="1"/>
        <v>0.99999722449519601</v>
      </c>
      <c r="U11" s="39">
        <f>'[1]Access-Jan'!P11</f>
        <v>695367.07</v>
      </c>
      <c r="V11" s="40">
        <f t="shared" si="2"/>
        <v>0.99999722449519601</v>
      </c>
      <c r="W11" s="39">
        <f>'[1]Access-Jan'!Q11</f>
        <v>695367.07</v>
      </c>
      <c r="X11" s="40">
        <f t="shared" si="3"/>
        <v>0.99999722449519601</v>
      </c>
    </row>
    <row r="12" spans="1:24" s="41" customFormat="1" ht="28.5" customHeight="1" x14ac:dyDescent="0.2">
      <c r="A12" s="34" t="str">
        <f>'[1]Access-Jan'!A12</f>
        <v>71103</v>
      </c>
      <c r="B12" s="34" t="str">
        <f>'[1]Access-Jan'!B12</f>
        <v>ENCARGOS FINANC.DA UNIAO-SENTENCAS JUDICIAIS</v>
      </c>
      <c r="C12" s="34" t="str">
        <f>CONCATENATE('[1]Access-Jan'!C12,".",'[1]Access-Jan'!D12)</f>
        <v>28.846</v>
      </c>
      <c r="D12" s="34" t="str">
        <f>CONCATENATE('[1]Access-Jan'!E12,".",'[1]Access-Jan'!G12)</f>
        <v>0901.00G5</v>
      </c>
      <c r="E12" s="35" t="str">
        <f>'[1]Access-Jan'!F12</f>
        <v>OPERACOES ESPECIAIS: CUMPRIMENTO DE SENTENCAS JUDICIAIS</v>
      </c>
      <c r="F12" s="36" t="str">
        <f>'[1]Access-Jan'!H12</f>
        <v>CONTRIBUICAO DA UNIAO, DE SUAS AUTARQUIAS E FUNDACOES PARA O</v>
      </c>
      <c r="G12" s="34" t="str">
        <f>'[1]Access-Jan'!I12</f>
        <v>1</v>
      </c>
      <c r="H12" s="34" t="str">
        <f>'[1]Access-Jan'!J12</f>
        <v>1000</v>
      </c>
      <c r="I12" s="35" t="str">
        <f>'[1]Access-Jan'!K12</f>
        <v>RECURSOS LIVRES DA UNIAO</v>
      </c>
      <c r="J12" s="34" t="str">
        <f>'[1]Access-Jan'!L12</f>
        <v>1</v>
      </c>
      <c r="K12" s="37"/>
      <c r="L12" s="37"/>
      <c r="M12" s="37"/>
      <c r="N12" s="38">
        <f t="shared" si="0"/>
        <v>0</v>
      </c>
      <c r="O12" s="37">
        <v>0</v>
      </c>
      <c r="P12" s="39">
        <f>IF('[1]Access-Jan'!N12=0,'[1]Access-Jan'!M12,0)</f>
        <v>242878</v>
      </c>
      <c r="Q12" s="39">
        <f>IF('[1]Access-Jan'!N12&gt;0,'[1]Access-Jan'!N12-('[1]Access-Jan'!N12-'[1]Access-Jan'!M12),0)</f>
        <v>0</v>
      </c>
      <c r="R12" s="39">
        <f t="shared" si="4"/>
        <v>242878</v>
      </c>
      <c r="S12" s="39">
        <f>'[1]Access-Jan'!O12</f>
        <v>242877.8</v>
      </c>
      <c r="T12" s="40">
        <f t="shared" si="1"/>
        <v>0.99999917654130877</v>
      </c>
      <c r="U12" s="39">
        <f>'[1]Access-Jan'!P12</f>
        <v>242877.8</v>
      </c>
      <c r="V12" s="40">
        <f t="shared" si="2"/>
        <v>0.99999917654130877</v>
      </c>
      <c r="W12" s="39">
        <f>'[1]Access-Jan'!Q12</f>
        <v>242877.8</v>
      </c>
      <c r="X12" s="40">
        <f t="shared" si="3"/>
        <v>0.99999917654130877</v>
      </c>
    </row>
    <row r="13" spans="1:24" s="41" customFormat="1" ht="28.5" customHeight="1" x14ac:dyDescent="0.2">
      <c r="A13" s="34" t="str">
        <f>'[1]Access-Jan'!A13</f>
        <v>71103</v>
      </c>
      <c r="B13" s="34" t="str">
        <f>'[1]Access-Jan'!B13</f>
        <v>ENCARGOS FINANC.DA UNIAO-SENTENCAS JUDICIAIS</v>
      </c>
      <c r="C13" s="34" t="str">
        <f>CONCATENATE('[1]Access-Jan'!C13,".",'[1]Access-Jan'!D13)</f>
        <v>28.846</v>
      </c>
      <c r="D13" s="34" t="str">
        <f>CONCATENATE('[1]Access-Jan'!E13,".",'[1]Access-Jan'!G13)</f>
        <v>0901.0625</v>
      </c>
      <c r="E13" s="35" t="str">
        <f>'[1]Access-Jan'!F13</f>
        <v>OPERACOES ESPECIAIS: CUMPRIMENTO DE SENTENCAS JUDICIAIS</v>
      </c>
      <c r="F13" s="36" t="str">
        <f>'[1]Access-Jan'!H13</f>
        <v>SENTENCAS JUDICIAIS TRANSITADAS EM JULGADO DE PEQUENO VALOR</v>
      </c>
      <c r="G13" s="34" t="str">
        <f>'[1]Access-Jan'!I13</f>
        <v>1</v>
      </c>
      <c r="H13" s="34" t="str">
        <f>'[1]Access-Jan'!J13</f>
        <v>1000</v>
      </c>
      <c r="I13" s="35" t="str">
        <f>'[1]Access-Jan'!K13</f>
        <v>RECURSOS LIVRES DA UNIAO</v>
      </c>
      <c r="J13" s="34" t="str">
        <f>'[1]Access-Jan'!L13</f>
        <v>3</v>
      </c>
      <c r="K13" s="37"/>
      <c r="L13" s="37"/>
      <c r="M13" s="37"/>
      <c r="N13" s="38">
        <f t="shared" si="0"/>
        <v>0</v>
      </c>
      <c r="O13" s="37">
        <v>0</v>
      </c>
      <c r="P13" s="39">
        <f>IF('[1]Access-Jan'!N13=0,'[1]Access-Jan'!M13,0)</f>
        <v>649024</v>
      </c>
      <c r="Q13" s="39">
        <f>IF('[1]Access-Jan'!N13&gt;0,'[1]Access-Jan'!N13-('[1]Access-Jan'!N13-'[1]Access-Jan'!M13),0)</f>
        <v>0</v>
      </c>
      <c r="R13" s="39">
        <f t="shared" si="4"/>
        <v>649024</v>
      </c>
      <c r="S13" s="39">
        <f>'[1]Access-Jan'!O13</f>
        <v>649023.41</v>
      </c>
      <c r="T13" s="40">
        <f t="shared" si="1"/>
        <v>0.99999909094270789</v>
      </c>
      <c r="U13" s="39">
        <f>'[1]Access-Jan'!P13</f>
        <v>649023.41</v>
      </c>
      <c r="V13" s="40">
        <f t="shared" si="2"/>
        <v>0.99999909094270789</v>
      </c>
      <c r="W13" s="39">
        <f>'[1]Access-Jan'!Q13</f>
        <v>649023.41</v>
      </c>
      <c r="X13" s="40">
        <f t="shared" si="3"/>
        <v>0.99999909094270789</v>
      </c>
    </row>
    <row r="14" spans="1:24" s="41" customFormat="1" ht="28.5" customHeight="1" thickBot="1" x14ac:dyDescent="0.25">
      <c r="A14" s="34" t="str">
        <f>'[1]Access-Jan'!A14</f>
        <v>71103</v>
      </c>
      <c r="B14" s="34" t="str">
        <f>'[1]Access-Jan'!B14</f>
        <v>ENCARGOS FINANC.DA UNIAO-SENTENCAS JUDICIAIS</v>
      </c>
      <c r="C14" s="34" t="str">
        <f>CONCATENATE('[1]Access-Jan'!C14,".",'[1]Access-Jan'!D14)</f>
        <v>28.846</v>
      </c>
      <c r="D14" s="34" t="str">
        <f>CONCATENATE('[1]Access-Jan'!E14,".",'[1]Access-Jan'!G14)</f>
        <v>0901.0625</v>
      </c>
      <c r="E14" s="35" t="str">
        <f>'[1]Access-Jan'!F14</f>
        <v>OPERACOES ESPECIAIS: CUMPRIMENTO DE SENTENCAS JUDICIAIS</v>
      </c>
      <c r="F14" s="36" t="str">
        <f>'[1]Access-Jan'!H14</f>
        <v>SENTENCAS JUDICIAIS TRANSITADAS EM JULGADO DE PEQUENO VALOR</v>
      </c>
      <c r="G14" s="34" t="str">
        <f>'[1]Access-Jan'!I14</f>
        <v>1</v>
      </c>
      <c r="H14" s="34" t="str">
        <f>'[1]Access-Jan'!J14</f>
        <v>1000</v>
      </c>
      <c r="I14" s="35" t="str">
        <f>'[1]Access-Jan'!K14</f>
        <v>RECURSOS LIVRES DA UNIAO</v>
      </c>
      <c r="J14" s="34" t="str">
        <f>'[1]Access-Jan'!L14</f>
        <v>1</v>
      </c>
      <c r="K14" s="37"/>
      <c r="L14" s="37"/>
      <c r="M14" s="37"/>
      <c r="N14" s="38">
        <f t="shared" si="0"/>
        <v>0</v>
      </c>
      <c r="O14" s="37">
        <v>0</v>
      </c>
      <c r="P14" s="39">
        <f>IF('[1]Access-Jan'!N14=0,'[1]Access-Jan'!M14,0)</f>
        <v>206823</v>
      </c>
      <c r="Q14" s="39">
        <f>IF('[1]Access-Jan'!N14&gt;0,'[1]Access-Jan'!N14-('[1]Access-Jan'!N14-'[1]Access-Jan'!M14),0)</f>
        <v>0</v>
      </c>
      <c r="R14" s="39">
        <f t="shared" si="4"/>
        <v>206823</v>
      </c>
      <c r="S14" s="39">
        <f>'[1]Access-Jan'!O14</f>
        <v>206823</v>
      </c>
      <c r="T14" s="40">
        <f t="shared" si="1"/>
        <v>1</v>
      </c>
      <c r="U14" s="39">
        <f>'[1]Access-Jan'!P14</f>
        <v>206823</v>
      </c>
      <c r="V14" s="40">
        <f t="shared" si="2"/>
        <v>1</v>
      </c>
      <c r="W14" s="39">
        <f>'[1]Access-Jan'!Q14</f>
        <v>206823</v>
      </c>
      <c r="X14" s="40">
        <f t="shared" si="3"/>
        <v>1</v>
      </c>
    </row>
    <row r="15" spans="1:24" ht="28.5" customHeight="1" thickBot="1" x14ac:dyDescent="0.25">
      <c r="A15" s="14" t="s">
        <v>48</v>
      </c>
      <c r="B15" s="42"/>
      <c r="C15" s="42"/>
      <c r="D15" s="42"/>
      <c r="E15" s="42"/>
      <c r="F15" s="42"/>
      <c r="G15" s="42"/>
      <c r="H15" s="42"/>
      <c r="I15" s="42"/>
      <c r="J15" s="15"/>
      <c r="K15" s="43">
        <f t="shared" ref="K15:S15" si="5">SUM(K10:K14)</f>
        <v>0</v>
      </c>
      <c r="L15" s="43">
        <f t="shared" si="5"/>
        <v>0</v>
      </c>
      <c r="M15" s="43">
        <f t="shared" si="5"/>
        <v>0</v>
      </c>
      <c r="N15" s="43">
        <f t="shared" si="5"/>
        <v>0</v>
      </c>
      <c r="O15" s="43">
        <f t="shared" si="5"/>
        <v>0</v>
      </c>
      <c r="P15" s="44">
        <f t="shared" si="5"/>
        <v>8592485</v>
      </c>
      <c r="Q15" s="44">
        <f t="shared" si="5"/>
        <v>0</v>
      </c>
      <c r="R15" s="44">
        <f t="shared" si="5"/>
        <v>8592485</v>
      </c>
      <c r="S15" s="44">
        <f t="shared" si="5"/>
        <v>8416435.1600000001</v>
      </c>
      <c r="T15" s="45">
        <f t="shared" si="1"/>
        <v>0.97951118448271945</v>
      </c>
      <c r="U15" s="44">
        <f>SUM(U10:U14)</f>
        <v>8416435.1600000001</v>
      </c>
      <c r="V15" s="46">
        <f t="shared" si="2"/>
        <v>0.97951118448271945</v>
      </c>
      <c r="W15" s="44">
        <f>SUM(W10:W14)</f>
        <v>8416435.1600000001</v>
      </c>
      <c r="X15" s="46">
        <f t="shared" si="3"/>
        <v>0.97951118448271945</v>
      </c>
    </row>
    <row r="16" spans="1:24" ht="12.75" x14ac:dyDescent="0.2">
      <c r="A16" s="2" t="s">
        <v>49</v>
      </c>
      <c r="B16" s="2"/>
      <c r="C16" s="2"/>
      <c r="D16" s="2"/>
      <c r="E16" s="2"/>
      <c r="F16" s="2"/>
      <c r="G16" s="2"/>
      <c r="H16" s="3"/>
      <c r="I16" s="3"/>
      <c r="J16" s="3"/>
      <c r="K16" s="2"/>
      <c r="L16" s="2"/>
      <c r="M16" s="2"/>
      <c r="N16" s="2"/>
      <c r="O16" s="2"/>
      <c r="P16" s="47"/>
      <c r="Q16" s="2"/>
      <c r="R16" s="2"/>
      <c r="S16" s="2"/>
      <c r="T16" s="2"/>
      <c r="U16" s="4"/>
      <c r="V16" s="2"/>
      <c r="W16" s="4"/>
      <c r="X16" s="2"/>
    </row>
    <row r="17" spans="1:36" ht="12.75" x14ac:dyDescent="0.2">
      <c r="A17" s="2" t="s">
        <v>50</v>
      </c>
      <c r="B17" s="48"/>
      <c r="C17" s="2"/>
      <c r="D17" s="2"/>
      <c r="E17" s="2"/>
      <c r="F17" s="2"/>
      <c r="G17" s="2"/>
      <c r="H17" s="3"/>
      <c r="I17" s="3"/>
      <c r="J17" s="3"/>
      <c r="K17" s="2"/>
      <c r="L17" s="2"/>
      <c r="M17" s="2"/>
      <c r="N17" s="49"/>
      <c r="O17" s="49"/>
      <c r="P17" s="50"/>
      <c r="Q17" s="49"/>
      <c r="R17" s="2"/>
      <c r="S17" s="2"/>
      <c r="T17" s="2"/>
      <c r="U17" s="4"/>
      <c r="V17" s="2"/>
      <c r="W17" s="4"/>
      <c r="X17" s="2"/>
    </row>
    <row r="18" spans="1:36" s="58" customFormat="1" ht="15.95" customHeight="1" x14ac:dyDescent="0.2">
      <c r="A18" s="51"/>
      <c r="B18" s="52"/>
      <c r="C18" s="51"/>
      <c r="D18" s="51"/>
      <c r="E18" s="51"/>
      <c r="F18" s="51"/>
      <c r="G18" s="51"/>
      <c r="H18" s="53"/>
      <c r="I18" s="53"/>
      <c r="J18" s="53"/>
      <c r="K18" s="51"/>
      <c r="L18" s="51"/>
      <c r="M18" s="54"/>
      <c r="N18" s="55"/>
      <c r="O18" s="55"/>
      <c r="P18" s="56"/>
      <c r="Q18" s="55"/>
      <c r="R18" s="54"/>
      <c r="S18" s="54"/>
      <c r="T18" s="54"/>
      <c r="U18" s="57"/>
      <c r="V18" s="54"/>
      <c r="W18" s="57"/>
      <c r="X18" s="54"/>
    </row>
    <row r="19" spans="1:36" s="58" customFormat="1" ht="15.95" customHeight="1" x14ac:dyDescent="0.2">
      <c r="M19" s="60"/>
      <c r="N19" s="61"/>
      <c r="O19" s="61"/>
      <c r="P19" s="61"/>
      <c r="Q19" s="61"/>
      <c r="R19" s="62"/>
      <c r="S19" s="63"/>
      <c r="T19" s="63"/>
      <c r="U19" s="63"/>
      <c r="V19" s="63"/>
      <c r="W19" s="63"/>
      <c r="X19" s="60"/>
      <c r="Y19" s="5"/>
    </row>
    <row r="20" spans="1:36" s="58" customFormat="1" ht="15.95" customHeight="1" x14ac:dyDescent="0.2">
      <c r="M20" s="60"/>
      <c r="N20" s="60"/>
      <c r="O20" s="60"/>
      <c r="P20" s="60"/>
      <c r="Q20" s="60"/>
      <c r="R20" s="64"/>
      <c r="S20" s="63"/>
      <c r="T20" s="63"/>
      <c r="U20" s="63"/>
      <c r="V20" s="63"/>
      <c r="W20" s="63"/>
      <c r="X20" s="60"/>
      <c r="Y20" s="5"/>
    </row>
    <row r="21" spans="1:36" s="51" customFormat="1" ht="15.95" customHeight="1" x14ac:dyDescent="0.2">
      <c r="M21" s="59"/>
      <c r="N21" s="59"/>
      <c r="O21" s="59"/>
      <c r="P21" s="59"/>
      <c r="Q21" s="59"/>
      <c r="R21" s="65"/>
      <c r="S21" s="66"/>
      <c r="T21" s="66"/>
      <c r="U21" s="66"/>
      <c r="V21" s="66"/>
      <c r="W21" s="66"/>
      <c r="X21" s="67"/>
      <c r="Y21" s="2"/>
    </row>
    <row r="22" spans="1:36" s="51" customFormat="1" ht="15.95" customHeight="1" x14ac:dyDescent="0.2">
      <c r="M22" s="59"/>
      <c r="N22" s="59"/>
      <c r="O22" s="59"/>
      <c r="P22" s="59"/>
      <c r="Q22" s="59"/>
      <c r="R22" s="65"/>
      <c r="S22" s="66"/>
      <c r="T22" s="66"/>
      <c r="U22" s="66"/>
      <c r="V22" s="66"/>
      <c r="W22" s="66"/>
      <c r="X22" s="67"/>
      <c r="Y22" s="2"/>
    </row>
    <row r="23" spans="1:36" s="58" customFormat="1" ht="15.95" customHeight="1" x14ac:dyDescent="0.2">
      <c r="M23" s="60"/>
      <c r="N23" s="60"/>
      <c r="O23" s="60"/>
      <c r="P23" s="60"/>
      <c r="Q23" s="60"/>
      <c r="R23" s="68"/>
      <c r="S23" s="63"/>
      <c r="T23" s="63"/>
      <c r="U23" s="63"/>
      <c r="V23" s="63"/>
      <c r="W23" s="63"/>
      <c r="X23" s="69"/>
      <c r="Y23" s="5"/>
    </row>
    <row r="24" spans="1:36" s="58" customFormat="1" ht="15.95" customHeight="1" x14ac:dyDescent="0.2">
      <c r="M24" s="5"/>
      <c r="N24" s="5"/>
      <c r="O24" s="5"/>
      <c r="P24" s="5"/>
      <c r="Q24" s="5"/>
      <c r="R24" s="70"/>
      <c r="S24" s="5"/>
      <c r="T24" s="5"/>
      <c r="U24" s="71"/>
      <c r="V24" s="63"/>
      <c r="W24" s="5"/>
      <c r="X24" s="5"/>
      <c r="Y24" s="5"/>
    </row>
    <row r="25" spans="1:36" s="58" customFormat="1" ht="15.95" customHeight="1" x14ac:dyDescent="0.2">
      <c r="J25" s="72"/>
      <c r="K25" s="72"/>
      <c r="L25" s="72"/>
      <c r="M25" s="73"/>
      <c r="N25" s="74"/>
      <c r="O25" s="75"/>
      <c r="P25" s="76"/>
      <c r="Q25" s="76"/>
      <c r="R25" s="76"/>
      <c r="S25" s="5"/>
      <c r="T25" s="77"/>
      <c r="U25" s="78"/>
      <c r="V25" s="5"/>
      <c r="W25" s="75"/>
      <c r="X25" s="5"/>
      <c r="Y25" s="5"/>
    </row>
    <row r="26" spans="1:36" s="58" customFormat="1" ht="15.95" customHeight="1" x14ac:dyDescent="0.2">
      <c r="K26" s="79"/>
      <c r="L26" s="79"/>
      <c r="M26" s="79"/>
      <c r="N26" s="79"/>
      <c r="O26" s="70"/>
      <c r="P26" s="70"/>
      <c r="Q26" s="79"/>
      <c r="R26" s="79"/>
      <c r="S26" s="70"/>
      <c r="T26" s="5"/>
      <c r="U26" s="5"/>
      <c r="V26" s="70"/>
      <c r="W26" s="70"/>
      <c r="X26" s="70"/>
      <c r="Y26" s="70"/>
      <c r="Z26" s="70"/>
      <c r="AA26" s="70"/>
      <c r="AB26" s="70"/>
      <c r="AC26" s="70"/>
      <c r="AD26" s="70"/>
      <c r="AE26" s="70"/>
      <c r="AF26" s="70"/>
      <c r="AG26" s="70"/>
      <c r="AH26" s="70"/>
      <c r="AI26" s="70"/>
      <c r="AJ26" s="80"/>
    </row>
    <row r="27" spans="1:36" s="58" customFormat="1" ht="15.95" customHeight="1" x14ac:dyDescent="0.2">
      <c r="K27" s="81"/>
      <c r="L27" s="81"/>
      <c r="M27" s="81"/>
      <c r="N27" s="81"/>
      <c r="O27" s="81"/>
      <c r="P27" s="81"/>
      <c r="Q27" s="81"/>
      <c r="R27" s="81"/>
      <c r="S27" s="82"/>
      <c r="T27" s="5"/>
      <c r="U27" s="5"/>
      <c r="V27" s="81"/>
      <c r="W27" s="81"/>
      <c r="X27" s="81"/>
      <c r="Y27" s="81"/>
      <c r="Z27" s="81"/>
      <c r="AA27" s="81"/>
      <c r="AB27" s="81"/>
      <c r="AC27" s="81"/>
      <c r="AD27" s="81"/>
      <c r="AE27" s="83"/>
      <c r="AF27" s="83"/>
      <c r="AG27" s="83"/>
      <c r="AH27" s="83"/>
      <c r="AI27" s="83"/>
      <c r="AJ27" s="83"/>
    </row>
    <row r="28" spans="1:36" s="58" customFormat="1" ht="15.95" customHeight="1" x14ac:dyDescent="0.2">
      <c r="K28" s="81"/>
      <c r="L28" s="81"/>
      <c r="M28" s="81"/>
      <c r="N28" s="81"/>
      <c r="O28" s="81"/>
      <c r="P28" s="81"/>
      <c r="Q28" s="81"/>
      <c r="R28" s="81"/>
      <c r="S28" s="82"/>
      <c r="T28" s="5"/>
      <c r="U28" s="5"/>
      <c r="V28" s="81"/>
      <c r="W28" s="81"/>
      <c r="X28" s="81"/>
      <c r="Y28" s="81"/>
      <c r="Z28" s="81"/>
      <c r="AA28" s="81"/>
      <c r="AB28" s="81"/>
      <c r="AC28" s="81"/>
      <c r="AD28" s="81"/>
      <c r="AE28" s="83"/>
      <c r="AF28" s="83"/>
      <c r="AG28" s="83"/>
      <c r="AH28" s="83"/>
      <c r="AI28" s="83"/>
      <c r="AJ28" s="83"/>
    </row>
    <row r="29" spans="1:36" s="58" customFormat="1" ht="15.95" customHeight="1" x14ac:dyDescent="0.2">
      <c r="K29" s="81"/>
      <c r="L29" s="81"/>
      <c r="M29" s="81"/>
      <c r="N29" s="81"/>
      <c r="O29" s="81"/>
      <c r="P29" s="81"/>
      <c r="Q29" s="81"/>
      <c r="R29" s="81"/>
      <c r="S29" s="82"/>
      <c r="T29" s="5"/>
      <c r="U29" s="5"/>
      <c r="V29" s="84"/>
      <c r="W29" s="84"/>
      <c r="X29" s="84"/>
      <c r="Y29" s="84"/>
      <c r="Z29" s="84"/>
      <c r="AA29" s="84"/>
      <c r="AB29" s="84"/>
      <c r="AC29" s="84"/>
      <c r="AD29" s="84"/>
      <c r="AE29" s="85"/>
      <c r="AF29" s="85"/>
      <c r="AG29" s="85"/>
      <c r="AH29" s="85"/>
      <c r="AI29" s="85"/>
      <c r="AJ29" s="85"/>
    </row>
    <row r="30" spans="1:36" s="58" customFormat="1" ht="15.95" customHeight="1" x14ac:dyDescent="0.2">
      <c r="K30" s="81"/>
      <c r="L30" s="81"/>
      <c r="M30" s="81"/>
      <c r="N30" s="81"/>
      <c r="O30" s="81"/>
      <c r="P30" s="81"/>
      <c r="Q30" s="81"/>
      <c r="R30" s="81"/>
      <c r="S30" s="82"/>
      <c r="T30" s="5"/>
      <c r="U30" s="5"/>
      <c r="V30" s="81"/>
      <c r="W30" s="81"/>
      <c r="X30" s="81"/>
      <c r="Y30" s="81"/>
      <c r="Z30" s="81"/>
      <c r="AA30" s="81"/>
      <c r="AB30" s="81"/>
      <c r="AC30" s="81"/>
      <c r="AD30" s="81"/>
      <c r="AE30" s="83"/>
      <c r="AF30" s="86"/>
      <c r="AG30" s="86"/>
      <c r="AH30" s="86"/>
      <c r="AI30" s="86"/>
      <c r="AJ30" s="83"/>
    </row>
    <row r="31" spans="1:36" s="58" customFormat="1" ht="15.95" customHeight="1" x14ac:dyDescent="0.2">
      <c r="K31" s="81"/>
      <c r="L31" s="81"/>
      <c r="M31" s="81"/>
      <c r="N31" s="81"/>
      <c r="O31" s="81"/>
      <c r="P31" s="81"/>
      <c r="Q31" s="81"/>
      <c r="R31" s="81"/>
      <c r="S31" s="82"/>
      <c r="T31" s="5"/>
      <c r="U31" s="5"/>
      <c r="V31" s="81"/>
      <c r="W31" s="81"/>
      <c r="X31" s="81"/>
      <c r="Y31" s="81"/>
      <c r="Z31" s="81"/>
      <c r="AA31" s="81"/>
      <c r="AB31" s="81"/>
      <c r="AC31" s="81"/>
      <c r="AD31" s="81"/>
      <c r="AE31" s="83"/>
      <c r="AF31" s="86"/>
      <c r="AG31" s="86"/>
      <c r="AH31" s="86"/>
      <c r="AI31" s="86"/>
      <c r="AJ31" s="83"/>
    </row>
    <row r="32" spans="1:36" s="58" customFormat="1" ht="15.95" customHeight="1" x14ac:dyDescent="0.2">
      <c r="K32" s="81"/>
      <c r="L32" s="81"/>
      <c r="M32" s="81"/>
      <c r="N32" s="81"/>
      <c r="O32" s="81"/>
      <c r="P32" s="81"/>
      <c r="Q32" s="81"/>
      <c r="R32" s="81"/>
      <c r="S32" s="82"/>
      <c r="T32" s="5"/>
      <c r="U32" s="5"/>
      <c r="V32" s="81"/>
      <c r="W32" s="81"/>
      <c r="X32" s="81"/>
      <c r="Y32" s="81"/>
      <c r="Z32" s="81"/>
      <c r="AA32" s="81"/>
      <c r="AB32" s="81"/>
      <c r="AC32" s="81"/>
      <c r="AD32" s="81"/>
      <c r="AE32" s="83"/>
      <c r="AF32" s="83"/>
      <c r="AG32" s="83"/>
      <c r="AH32" s="83"/>
      <c r="AI32" s="83"/>
      <c r="AJ32" s="83"/>
    </row>
    <row r="33" spans="11:36" s="58" customFormat="1" ht="15.95" customHeight="1" x14ac:dyDescent="0.2">
      <c r="K33" s="81"/>
      <c r="L33" s="81"/>
      <c r="M33" s="81"/>
      <c r="N33" s="81"/>
      <c r="O33" s="81"/>
      <c r="P33" s="81"/>
      <c r="Q33" s="81"/>
      <c r="R33" s="81"/>
      <c r="S33" s="82"/>
      <c r="T33" s="5"/>
      <c r="U33" s="5"/>
      <c r="V33" s="5"/>
      <c r="W33" s="5"/>
      <c r="X33" s="5"/>
      <c r="Y33" s="5"/>
      <c r="AJ33" s="87"/>
    </row>
    <row r="34" spans="11:36" s="58" customFormat="1" ht="15.95" customHeight="1" x14ac:dyDescent="0.2">
      <c r="K34" s="81"/>
      <c r="L34" s="81"/>
      <c r="M34" s="81"/>
      <c r="N34" s="81"/>
      <c r="O34" s="81"/>
      <c r="P34" s="81"/>
      <c r="Q34" s="81"/>
      <c r="R34" s="81"/>
      <c r="S34" s="82"/>
      <c r="V34" s="5"/>
      <c r="W34" s="5"/>
      <c r="X34" s="5"/>
      <c r="Y34" s="5"/>
    </row>
    <row r="35" spans="11:36" s="58" customFormat="1" ht="15.95" customHeight="1" x14ac:dyDescent="0.2">
      <c r="K35" s="81"/>
      <c r="L35" s="81"/>
      <c r="M35" s="81"/>
      <c r="N35" s="81"/>
      <c r="O35" s="81"/>
      <c r="P35" s="81"/>
      <c r="Q35" s="81"/>
      <c r="R35" s="81"/>
      <c r="S35" s="82"/>
      <c r="V35" s="5"/>
      <c r="W35" s="5"/>
      <c r="X35" s="5"/>
      <c r="Y35" s="5"/>
    </row>
    <row r="36" spans="11:36" s="58" customFormat="1" ht="15.95" customHeight="1" x14ac:dyDescent="0.2">
      <c r="K36" s="81"/>
      <c r="L36" s="81"/>
      <c r="M36" s="81"/>
      <c r="N36" s="81"/>
      <c r="O36" s="81"/>
      <c r="P36" s="81"/>
      <c r="Q36" s="81"/>
      <c r="R36" s="81"/>
      <c r="S36" s="82"/>
    </row>
    <row r="37" spans="11:36" s="58" customFormat="1" ht="15.95" customHeight="1" x14ac:dyDescent="0.2">
      <c r="M37" s="5"/>
      <c r="N37" s="5"/>
      <c r="O37" s="76"/>
      <c r="P37" s="76"/>
      <c r="Q37" s="76"/>
      <c r="R37" s="76"/>
      <c r="S37" s="88"/>
    </row>
    <row r="38" spans="11:36" s="58" customFormat="1" ht="15.95" customHeight="1" x14ac:dyDescent="0.2">
      <c r="M38" s="5"/>
      <c r="N38" s="5"/>
      <c r="O38" s="76"/>
      <c r="P38" s="76"/>
      <c r="Q38" s="76"/>
      <c r="R38" s="76"/>
      <c r="S38" s="5"/>
    </row>
    <row r="39" spans="11:36" s="58" customFormat="1" ht="15.95" customHeight="1" x14ac:dyDescent="0.2">
      <c r="O39" s="89"/>
      <c r="P39" s="89"/>
      <c r="Q39" s="89"/>
      <c r="R39" s="89"/>
    </row>
    <row r="40" spans="11:36" s="58" customFormat="1" ht="15.95" customHeight="1" x14ac:dyDescent="0.2">
      <c r="K40" s="70"/>
      <c r="L40" s="70"/>
      <c r="M40" s="70"/>
      <c r="N40" s="70"/>
      <c r="O40" s="70"/>
      <c r="P40" s="80"/>
      <c r="Q40" s="80"/>
      <c r="R40" s="89"/>
    </row>
    <row r="41" spans="11:36" s="58" customFormat="1" ht="15.95" customHeight="1" x14ac:dyDescent="0.2">
      <c r="K41" s="90"/>
      <c r="L41" s="91"/>
      <c r="M41" s="70"/>
      <c r="N41" s="70"/>
      <c r="O41" s="70"/>
      <c r="P41" s="80"/>
      <c r="Q41" s="80"/>
      <c r="R41" s="89"/>
    </row>
    <row r="42" spans="11:36" s="58" customFormat="1" ht="15.95" customHeight="1" x14ac:dyDescent="0.2">
      <c r="K42" s="70"/>
      <c r="L42" s="70"/>
      <c r="M42" s="70"/>
      <c r="N42" s="70"/>
      <c r="O42" s="70"/>
      <c r="P42" s="80"/>
      <c r="Q42" s="80"/>
      <c r="R42" s="89"/>
    </row>
    <row r="43" spans="11:36" s="58" customFormat="1" ht="15.95" customHeight="1" x14ac:dyDescent="0.2">
      <c r="K43" s="70"/>
      <c r="L43" s="70"/>
      <c r="M43" s="70"/>
      <c r="N43" s="70"/>
      <c r="O43" s="70"/>
      <c r="P43" s="80"/>
      <c r="Q43" s="80"/>
      <c r="R43" s="92"/>
      <c r="U43" s="93"/>
    </row>
    <row r="44" spans="11:36" s="58" customFormat="1" ht="15.95" customHeight="1" x14ac:dyDescent="0.2">
      <c r="K44" s="70"/>
      <c r="L44" s="70"/>
      <c r="M44" s="70"/>
      <c r="N44" s="70"/>
      <c r="O44" s="70"/>
      <c r="P44" s="80"/>
      <c r="Q44" s="80"/>
      <c r="R44" s="92"/>
    </row>
    <row r="45" spans="11:36" s="58" customFormat="1" ht="15.95" customHeight="1" x14ac:dyDescent="0.2">
      <c r="K45" s="70"/>
      <c r="L45" s="70"/>
      <c r="M45" s="70"/>
      <c r="N45" s="70"/>
      <c r="O45" s="70"/>
      <c r="P45" s="80"/>
      <c r="Q45" s="80"/>
      <c r="R45" s="92"/>
    </row>
    <row r="46" spans="11:36" s="58" customFormat="1" ht="15.95" customHeight="1" x14ac:dyDescent="0.2">
      <c r="K46" s="70"/>
      <c r="L46" s="70"/>
      <c r="M46" s="70"/>
      <c r="N46" s="70"/>
      <c r="O46" s="70"/>
      <c r="P46" s="80"/>
      <c r="Q46" s="80"/>
      <c r="R46" s="92"/>
    </row>
    <row r="47" spans="11:36" s="58" customFormat="1" ht="15.95" customHeight="1" x14ac:dyDescent="0.2">
      <c r="K47" s="70"/>
      <c r="L47" s="70"/>
      <c r="M47" s="70"/>
      <c r="N47" s="70"/>
      <c r="O47" s="70"/>
      <c r="P47" s="80"/>
      <c r="Q47" s="80"/>
      <c r="R47" s="92"/>
    </row>
    <row r="48" spans="11:36" s="58" customFormat="1" ht="15.95" customHeight="1" x14ac:dyDescent="0.2">
      <c r="K48" s="70"/>
      <c r="L48" s="70"/>
      <c r="M48" s="70"/>
      <c r="N48" s="70"/>
      <c r="O48" s="70"/>
      <c r="P48" s="80"/>
      <c r="Q48" s="80"/>
      <c r="R48" s="94"/>
    </row>
    <row r="49" spans="11:17" s="58" customFormat="1" ht="15.95" customHeight="1" x14ac:dyDescent="0.2">
      <c r="K49" s="70"/>
      <c r="L49" s="70"/>
      <c r="M49" s="70"/>
      <c r="N49" s="70"/>
      <c r="O49" s="70"/>
      <c r="P49" s="80"/>
      <c r="Q49" s="80"/>
    </row>
    <row r="50" spans="11:17" s="58" customFormat="1" ht="15.95" customHeight="1" x14ac:dyDescent="0.2">
      <c r="K50" s="70"/>
      <c r="L50" s="70"/>
      <c r="M50" s="70"/>
      <c r="N50" s="70"/>
      <c r="O50" s="70"/>
      <c r="P50" s="80"/>
      <c r="Q50" s="80"/>
    </row>
    <row r="51" spans="11:17" s="58" customFormat="1" ht="15.95" customHeight="1" x14ac:dyDescent="0.2">
      <c r="K51" s="70"/>
      <c r="L51" s="70"/>
      <c r="M51" s="70"/>
      <c r="N51" s="70"/>
      <c r="O51" s="70"/>
      <c r="P51" s="80"/>
      <c r="Q51" s="80"/>
    </row>
    <row r="52" spans="11:17" s="58" customFormat="1" ht="15.95" customHeight="1" x14ac:dyDescent="0.2">
      <c r="K52" s="70"/>
      <c r="L52" s="70"/>
      <c r="M52" s="70"/>
      <c r="N52" s="70"/>
      <c r="O52" s="70"/>
      <c r="P52" s="80"/>
      <c r="Q52" s="80"/>
    </row>
    <row r="53" spans="11:17" s="58" customFormat="1" ht="15.95" customHeight="1" x14ac:dyDescent="0.2">
      <c r="K53" s="70"/>
      <c r="L53" s="70"/>
      <c r="M53" s="70"/>
      <c r="N53" s="95"/>
      <c r="O53" s="70"/>
      <c r="P53" s="80"/>
      <c r="Q53" s="80"/>
    </row>
    <row r="54" spans="11:17" s="58" customFormat="1" ht="15.95" customHeight="1" x14ac:dyDescent="0.2">
      <c r="K54" s="80"/>
      <c r="L54" s="80"/>
      <c r="M54" s="80"/>
      <c r="N54" s="80"/>
      <c r="O54" s="80"/>
      <c r="P54" s="80"/>
      <c r="Q54" s="80"/>
    </row>
    <row r="55" spans="11:17" s="58" customFormat="1" ht="15.95" customHeight="1" x14ac:dyDescent="0.2">
      <c r="K55" s="80"/>
      <c r="L55" s="80"/>
      <c r="M55" s="80"/>
      <c r="N55" s="80"/>
      <c r="O55" s="80"/>
      <c r="P55" s="80"/>
      <c r="Q55" s="80"/>
    </row>
    <row r="56" spans="11:17" s="58" customFormat="1" ht="15.95" customHeight="1" x14ac:dyDescent="0.2">
      <c r="K56" s="80"/>
    </row>
    <row r="57" spans="11:17" s="58" customFormat="1" ht="15.95" customHeight="1" x14ac:dyDescent="0.2">
      <c r="N57" s="96"/>
    </row>
    <row r="58" spans="11:17" s="58" customFormat="1" ht="15.95" customHeight="1" x14ac:dyDescent="0.2"/>
    <row r="59" spans="11:17" s="58" customFormat="1" ht="15.95" customHeight="1" x14ac:dyDescent="0.2"/>
    <row r="60" spans="11:17" s="58" customFormat="1" ht="15.95" customHeight="1" x14ac:dyDescent="0.2"/>
    <row r="61" spans="11:17" s="58" customFormat="1" ht="15.95" customHeight="1" x14ac:dyDescent="0.2"/>
    <row r="62" spans="11:17" s="58" customFormat="1" ht="15.95" customHeight="1" x14ac:dyDescent="0.2"/>
    <row r="63" spans="11:17" s="58" customFormat="1" ht="15.95" customHeight="1" x14ac:dyDescent="0.2"/>
    <row r="64" spans="11:17" s="58" customFormat="1" ht="15.95" customHeight="1" x14ac:dyDescent="0.2"/>
    <row r="65" s="58" customFormat="1" ht="15.95" customHeight="1" x14ac:dyDescent="0.2"/>
    <row r="66" s="58" customFormat="1" ht="15.95" customHeight="1" x14ac:dyDescent="0.2"/>
    <row r="67" s="58" customFormat="1" ht="15.95" customHeight="1" x14ac:dyDescent="0.2"/>
    <row r="68" s="58" customFormat="1" ht="15.95" customHeight="1" x14ac:dyDescent="0.2"/>
    <row r="69" s="58" customFormat="1" ht="15.95" customHeight="1" x14ac:dyDescent="0.2"/>
    <row r="70" s="58" customFormat="1" ht="15.95" customHeight="1" x14ac:dyDescent="0.2"/>
    <row r="71" s="58" customFormat="1" ht="15.95" customHeight="1" x14ac:dyDescent="0.2"/>
    <row r="72" s="58" customFormat="1" ht="15.95" customHeight="1" x14ac:dyDescent="0.2"/>
    <row r="73" s="58" customFormat="1" ht="15.95" customHeight="1" x14ac:dyDescent="0.2"/>
    <row r="74" s="58" customFormat="1" ht="15.95" customHeight="1" x14ac:dyDescent="0.2"/>
    <row r="75" s="58" customFormat="1" ht="15.95" customHeight="1" x14ac:dyDescent="0.2"/>
    <row r="76" s="58" customFormat="1" ht="15.95" customHeight="1" x14ac:dyDescent="0.2"/>
    <row r="77" s="58" customFormat="1" ht="15.95" customHeight="1" x14ac:dyDescent="0.2"/>
    <row r="78" s="58" customFormat="1" ht="15.95" customHeight="1" x14ac:dyDescent="0.2"/>
    <row r="79" s="58" customFormat="1" ht="15.95" customHeight="1" x14ac:dyDescent="0.2"/>
    <row r="80" s="58" customFormat="1" ht="15.95" customHeight="1" x14ac:dyDescent="0.2"/>
    <row r="81" s="58" customFormat="1" ht="15.95" customHeight="1" x14ac:dyDescent="0.2"/>
    <row r="82" s="58" customFormat="1" ht="15.95" customHeight="1" x14ac:dyDescent="0.2"/>
    <row r="83" s="58" customFormat="1" ht="15.95" customHeight="1" x14ac:dyDescent="0.2"/>
    <row r="84" s="58" customFormat="1" ht="15.95" customHeight="1" x14ac:dyDescent="0.2"/>
    <row r="85" s="58" customFormat="1" ht="15.95" customHeight="1" x14ac:dyDescent="0.2"/>
    <row r="86" s="58" customFormat="1" ht="15.95" customHeight="1" x14ac:dyDescent="0.2"/>
    <row r="87" s="58" customFormat="1" ht="15.95" customHeight="1" x14ac:dyDescent="0.2"/>
    <row r="88" s="58" customFormat="1" ht="15.95" customHeight="1" x14ac:dyDescent="0.2"/>
    <row r="89" s="58" customFormat="1" ht="15.95" customHeight="1" x14ac:dyDescent="0.2"/>
    <row r="90" s="58" customFormat="1" ht="15.95" customHeight="1" x14ac:dyDescent="0.2"/>
    <row r="91" s="58" customFormat="1" ht="15.95" customHeight="1" x14ac:dyDescent="0.2"/>
    <row r="92" s="58" customFormat="1" ht="15.95" customHeight="1" x14ac:dyDescent="0.2"/>
    <row r="93" s="58" customFormat="1" ht="15.95" customHeight="1" x14ac:dyDescent="0.2"/>
    <row r="94" s="58" customFormat="1" ht="15.95" customHeight="1" x14ac:dyDescent="0.2"/>
    <row r="95" s="58" customFormat="1" ht="15.95" customHeight="1" x14ac:dyDescent="0.2"/>
    <row r="96" s="58" customFormat="1" ht="15.95" customHeight="1" x14ac:dyDescent="0.2"/>
    <row r="97" spans="10:36" s="58" customFormat="1" ht="15.95" customHeight="1" x14ac:dyDescent="0.2"/>
    <row r="98" spans="10:36" s="58" customFormat="1" ht="15.95" customHeight="1" x14ac:dyDescent="0.2"/>
    <row r="99" spans="10:36" s="58" customFormat="1" ht="15.95" customHeight="1" x14ac:dyDescent="0.2"/>
    <row r="100" spans="10:36" s="58" customFormat="1" ht="15.95" customHeight="1" x14ac:dyDescent="0.2"/>
    <row r="101" spans="10:36" s="58" customFormat="1" ht="15.95" customHeight="1" x14ac:dyDescent="0.2"/>
    <row r="102" spans="10:36" s="58" customFormat="1" ht="15.95" customHeight="1" x14ac:dyDescent="0.2"/>
    <row r="103" spans="10:36" s="58" customFormat="1" ht="15.95" customHeight="1" x14ac:dyDescent="0.2"/>
    <row r="104" spans="10:36" s="58" customFormat="1" ht="15.95" customHeight="1" x14ac:dyDescent="0.2"/>
    <row r="105" spans="10:36" s="58" customFormat="1" ht="15.95" customHeight="1" x14ac:dyDescent="0.2">
      <c r="J105" s="5"/>
    </row>
    <row r="106" spans="10:36" s="58" customFormat="1" ht="15.95" customHeight="1" x14ac:dyDescent="0.2">
      <c r="J106" s="5"/>
    </row>
    <row r="107" spans="10:36" s="58" customFormat="1" ht="15.95" customHeight="1" x14ac:dyDescent="0.2">
      <c r="J107" s="5"/>
    </row>
    <row r="108" spans="10:36" s="58" customFormat="1" ht="15.95" customHeight="1" x14ac:dyDescent="0.2">
      <c r="J108" s="5"/>
    </row>
    <row r="109" spans="10:36" ht="15.95" customHeight="1" x14ac:dyDescent="0.2">
      <c r="K109" s="58"/>
      <c r="L109" s="58"/>
      <c r="M109" s="58"/>
      <c r="N109" s="58"/>
      <c r="O109" s="58"/>
      <c r="P109" s="58"/>
      <c r="Q109" s="58"/>
      <c r="R109" s="58"/>
      <c r="S109" s="58"/>
      <c r="V109" s="58"/>
      <c r="W109" s="58"/>
      <c r="X109" s="58"/>
      <c r="Y109" s="58"/>
      <c r="Z109" s="58"/>
      <c r="AA109" s="58"/>
      <c r="AB109" s="58"/>
      <c r="AC109" s="58"/>
      <c r="AD109" s="58"/>
      <c r="AE109" s="58"/>
      <c r="AF109" s="58"/>
      <c r="AG109" s="58"/>
      <c r="AH109" s="58"/>
      <c r="AI109" s="58"/>
      <c r="AJ109" s="58"/>
    </row>
    <row r="110" spans="10:36" ht="15.95" customHeight="1" x14ac:dyDescent="0.2">
      <c r="K110" s="58"/>
      <c r="L110" s="58"/>
      <c r="M110" s="58"/>
      <c r="N110" s="58"/>
      <c r="O110" s="58"/>
      <c r="P110" s="58"/>
      <c r="Q110" s="58"/>
      <c r="R110" s="58"/>
      <c r="S110" s="58"/>
      <c r="V110" s="58"/>
      <c r="W110" s="58"/>
      <c r="X110" s="58"/>
      <c r="Y110" s="58"/>
      <c r="Z110" s="58"/>
      <c r="AA110" s="58"/>
      <c r="AB110" s="58"/>
      <c r="AC110" s="58"/>
      <c r="AD110" s="58"/>
      <c r="AE110" s="58"/>
      <c r="AF110" s="58"/>
      <c r="AG110" s="58"/>
      <c r="AH110" s="58"/>
      <c r="AI110" s="58"/>
      <c r="AJ110" s="58"/>
    </row>
    <row r="111" spans="10:36" ht="15.95" customHeight="1" x14ac:dyDescent="0.2">
      <c r="K111" s="58"/>
      <c r="L111" s="58"/>
      <c r="M111" s="58"/>
      <c r="N111" s="58"/>
      <c r="O111" s="58"/>
      <c r="P111" s="58"/>
      <c r="Q111" s="58"/>
      <c r="R111" s="58"/>
      <c r="S111" s="58"/>
    </row>
    <row r="112" spans="10:36" ht="15.95" customHeight="1" x14ac:dyDescent="0.2">
      <c r="K112" s="58"/>
      <c r="L112" s="58"/>
      <c r="M112" s="58"/>
      <c r="N112" s="58"/>
      <c r="O112" s="58"/>
      <c r="P112" s="58"/>
      <c r="Q112" s="58"/>
      <c r="R112" s="58"/>
      <c r="S112" s="58"/>
    </row>
    <row r="113" ht="15.95" customHeight="1" x14ac:dyDescent="0.2"/>
    <row r="114" ht="15.95" customHeight="1" x14ac:dyDescent="0.2"/>
  </sheetData>
  <mergeCells count="20">
    <mergeCell ref="A15:J15"/>
    <mergeCell ref="K26:L26"/>
    <mergeCell ref="M26:N26"/>
    <mergeCell ref="Q26:R26"/>
    <mergeCell ref="C8:C9"/>
    <mergeCell ref="D8:D9"/>
    <mergeCell ref="E8:F8"/>
    <mergeCell ref="G8:G9"/>
    <mergeCell ref="H8:I8"/>
    <mergeCell ref="J8:J9"/>
    <mergeCell ref="A5:X5"/>
    <mergeCell ref="A7:J7"/>
    <mergeCell ref="K7:K8"/>
    <mergeCell ref="L7:M7"/>
    <mergeCell ref="N7:N8"/>
    <mergeCell ref="O7:O8"/>
    <mergeCell ref="P7:Q7"/>
    <mergeCell ref="R7:R8"/>
    <mergeCell ref="S7:X7"/>
    <mergeCell ref="A8:B8"/>
  </mergeCells>
  <printOptions horizontalCentered="1"/>
  <pageMargins left="0.23622047244094491" right="0.23622047244094491" top="0.74803149606299213" bottom="0.39370078740157483" header="0.31496062992125984" footer="0.31496062992125984"/>
  <pageSetup paperSize="9" scale="3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Jan</vt:lpstr>
      <vt:lpstr>Jan!Area_de_impressao</vt:lpstr>
    </vt:vector>
  </TitlesOfParts>
  <Company>Tribunal Regional Federal 3ª Região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LILIAN HATSUE YOSHIZAWA</dc:creator>
  <cp:lastModifiedBy>LILIAN HATSUE YOSHIZAWA</cp:lastModifiedBy>
  <dcterms:created xsi:type="dcterms:W3CDTF">2024-02-19T18:31:07Z</dcterms:created>
  <dcterms:modified xsi:type="dcterms:W3CDTF">2024-02-19T18:31:37Z</dcterms:modified>
</cp:coreProperties>
</file>